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6" activeTab="0"/>
  </bookViews>
  <sheets>
    <sheet name="CALCOLO_POLIZZA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<sst xmlns="http://schemas.openxmlformats.org/spreadsheetml/2006/main" count="59" uniqueCount="46">
  <si>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TOTALE POLIZZA A GARANZIA</t>
  </si>
  <si>
    <t>RIDUZIONE ISO 14001  ( 40% )</t>
  </si>
  <si>
    <t>RIDUZIONE EMAS           ( 50% )</t>
  </si>
  <si>
    <t>TOTALE RIDOTTA AL 50%</t>
  </si>
  <si>
    <t>TOTALE RIDOTTA AL 40%</t>
  </si>
  <si>
    <t xml:space="preserve"> </t>
  </si>
  <si>
    <t xml:space="preserve">CER </t>
  </si>
  <si>
    <t>DESCRIZIONE</t>
  </si>
  <si>
    <t>P/NP</t>
  </si>
  <si>
    <t>QUANTITA' (Ton/giorno)</t>
  </si>
  <si>
    <t>OPERAZIONE DI RECUPERO (R3)</t>
  </si>
  <si>
    <t>OPERAZIONE DI RECUPERO (R4)</t>
  </si>
  <si>
    <t>OPERAZIONE DI RECUPERO (R5)</t>
  </si>
  <si>
    <t>Messa in riserva  (R13)</t>
  </si>
  <si>
    <t>OPERAZIONE DI SMALTIMENTO ( D...)</t>
  </si>
  <si>
    <t>Smaltimento ( D15)</t>
  </si>
  <si>
    <t>NP</t>
  </si>
  <si>
    <t>P</t>
  </si>
  <si>
    <t>Scheda dei quantitativi totali di rifiuti non pericolosi e pericolosi</t>
  </si>
  <si>
    <t>02.01.04</t>
  </si>
  <si>
    <t>Rifiuti plastici (ad Esclusione degli imballaggi)</t>
  </si>
  <si>
    <t>15.01.02</t>
  </si>
  <si>
    <t>Imballaggi in plastica</t>
  </si>
  <si>
    <t>17.02.03</t>
  </si>
  <si>
    <t>Plastica</t>
  </si>
  <si>
    <t>19.12.04</t>
  </si>
  <si>
    <t>Plastica e Gomma</t>
  </si>
  <si>
    <t>20.01.39</t>
  </si>
  <si>
    <t>15.01.03*</t>
  </si>
  <si>
    <t>TOTALE NON PERICOLOSI A RECUPERO/SMALTIMENTO</t>
  </si>
  <si>
    <t>Imballaggi di materiali misti</t>
  </si>
  <si>
    <t>TOTALE PERICOLOSI A RECUPERO/SMALTIMENTO</t>
  </si>
  <si>
    <t>17.05.03*</t>
  </si>
  <si>
    <t>RIFIUTI PERICOLOSI</t>
  </si>
  <si>
    <t>RIFIUTI NON PERICOLOSI</t>
  </si>
  <si>
    <t>QUANTITA' STOCCATA DI RIFIUTI PERICOLOSI A RECUPERO/SMALTIMENTO</t>
  </si>
  <si>
    <t>QUANTITA' STOCCATA DI RIFIUTI NON PERICOLOSI A RECUPERO/SMALTIMENTO</t>
  </si>
  <si>
    <t>QUANTITA' TRATTATA DI RIFIUTI NON PERICOLOSI A RECUPERO/SMALTIMENTO</t>
  </si>
  <si>
    <t>QUANTITA' TRATTATA DI RIFIUTI PERICOLOSI A RECUPERO/SMALTIMENTO</t>
  </si>
  <si>
    <t>CALCOLO</t>
  </si>
  <si>
    <t>QUANTITA'</t>
  </si>
  <si>
    <t>ONERI PERICOLOSI  STOCCATI (300€/ton)</t>
  </si>
  <si>
    <t>ONERI NON PERICOLOSI  STOCCATI (150€/ton)</t>
  </si>
  <si>
    <t>ONERI NON PERICOLOSI TRATTATI (75€/ton)</t>
  </si>
  <si>
    <t>ONERI PERICOLOSI TRATTATI (150€/ton)</t>
  </si>
  <si>
    <t xml:space="preserve">ESEMPIO CALCOLO DELL'IMPORTO DELLA POLIZZA FIDEJUSSORIA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</si>
</sst>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#,##0_ ;[Red]\-#,##0\ "/>
    <numFmt numFmtId="166" formatCode="0.000"/>
    <numFmt numFmtId="167" formatCode="000000"/>
    <numFmt numFmtId="168" formatCode="#,##0.000"/>
    <numFmt numFmtId="169" formatCode="#,##0.00\ [$€-410];[Red]\-#,##0.00\ [$€-410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167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167" fontId="20" fillId="33" borderId="17" xfId="0" applyNumberFormat="1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center"/>
    </xf>
    <xf numFmtId="166" fontId="21" fillId="0" borderId="18" xfId="0" applyNumberFormat="1" applyFont="1" applyFill="1" applyBorder="1" applyAlignment="1">
      <alignment/>
    </xf>
    <xf numFmtId="166" fontId="21" fillId="0" borderId="20" xfId="0" applyNumberFormat="1" applyFont="1" applyFill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166" fontId="21" fillId="34" borderId="18" xfId="0" applyNumberFormat="1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166" fontId="20" fillId="0" borderId="16" xfId="0" applyNumberFormat="1" applyFont="1" applyBorder="1" applyAlignment="1">
      <alignment horizontal="center" wrapText="1"/>
    </xf>
    <xf numFmtId="166" fontId="20" fillId="0" borderId="21" xfId="0" applyNumberFormat="1" applyFont="1" applyBorder="1" applyAlignment="1">
      <alignment horizontal="center" wrapText="1"/>
    </xf>
    <xf numFmtId="166" fontId="20" fillId="0" borderId="18" xfId="0" applyNumberFormat="1" applyFont="1" applyBorder="1" applyAlignment="1">
      <alignment horizontal="center" wrapText="1"/>
    </xf>
    <xf numFmtId="166" fontId="20" fillId="0" borderId="20" xfId="0" applyNumberFormat="1" applyFont="1" applyBorder="1" applyAlignment="1">
      <alignment horizontal="center" wrapText="1"/>
    </xf>
    <xf numFmtId="166" fontId="41" fillId="0" borderId="18" xfId="0" applyNumberFormat="1" applyFont="1" applyBorder="1" applyAlignment="1">
      <alignment horizontal="center"/>
    </xf>
    <xf numFmtId="166" fontId="41" fillId="0" borderId="20" xfId="0" applyNumberFormat="1" applyFont="1" applyBorder="1" applyAlignment="1">
      <alignment horizontal="center"/>
    </xf>
    <xf numFmtId="44" fontId="21" fillId="34" borderId="18" xfId="0" applyNumberFormat="1" applyFont="1" applyFill="1" applyBorder="1" applyAlignment="1">
      <alignment/>
    </xf>
    <xf numFmtId="44" fontId="21" fillId="34" borderId="22" xfId="0" applyNumberFormat="1" applyFont="1" applyFill="1" applyBorder="1" applyAlignment="1">
      <alignment/>
    </xf>
    <xf numFmtId="44" fontId="18" fillId="35" borderId="18" xfId="0" applyNumberFormat="1" applyFont="1" applyFill="1" applyBorder="1" applyAlignment="1">
      <alignment wrapText="1"/>
    </xf>
    <xf numFmtId="164" fontId="42" fillId="0" borderId="10" xfId="0" applyNumberFormat="1" applyFont="1" applyFill="1" applyBorder="1" applyAlignment="1">
      <alignment/>
    </xf>
    <xf numFmtId="164" fontId="19" fillId="35" borderId="10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44" fontId="19" fillId="35" borderId="18" xfId="0" applyNumberFormat="1" applyFont="1" applyFill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167" fontId="20" fillId="0" borderId="28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9" fillId="0" borderId="31" xfId="0" applyFont="1" applyFill="1" applyBorder="1" applyAlignment="1">
      <alignment/>
    </xf>
    <xf numFmtId="0" fontId="19" fillId="36" borderId="26" xfId="0" applyFont="1" applyFill="1" applyBorder="1" applyAlignment="1">
      <alignment/>
    </xf>
    <xf numFmtId="164" fontId="19" fillId="35" borderId="26" xfId="0" applyNumberFormat="1" applyFont="1" applyFill="1" applyBorder="1" applyAlignment="1">
      <alignment/>
    </xf>
    <xf numFmtId="0" fontId="19" fillId="35" borderId="32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33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left"/>
    </xf>
    <xf numFmtId="0" fontId="19" fillId="36" borderId="11" xfId="0" applyFont="1" applyFill="1" applyBorder="1" applyAlignment="1">
      <alignment horizontal="left"/>
    </xf>
    <xf numFmtId="0" fontId="19" fillId="35" borderId="35" xfId="0" applyFont="1" applyFill="1" applyBorder="1" applyAlignment="1">
      <alignment horizontal="center"/>
    </xf>
    <xf numFmtId="0" fontId="19" fillId="35" borderId="36" xfId="0" applyFont="1" applyFill="1" applyBorder="1" applyAlignment="1">
      <alignment horizontal="center"/>
    </xf>
    <xf numFmtId="167" fontId="21" fillId="35" borderId="37" xfId="0" applyNumberFormat="1" applyFont="1" applyFill="1" applyBorder="1" applyAlignment="1">
      <alignment horizontal="center"/>
    </xf>
    <xf numFmtId="167" fontId="20" fillId="35" borderId="38" xfId="0" applyNumberFormat="1" applyFont="1" applyFill="1" applyBorder="1" applyAlignment="1">
      <alignment horizontal="center"/>
    </xf>
    <xf numFmtId="167" fontId="20" fillId="35" borderId="39" xfId="0" applyNumberFormat="1" applyFont="1" applyFill="1" applyBorder="1" applyAlignment="1">
      <alignment horizontal="center"/>
    </xf>
    <xf numFmtId="0" fontId="21" fillId="35" borderId="37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37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7" xfId="0" applyFont="1" applyBorder="1" applyAlignment="1">
      <alignment horizontal="left"/>
    </xf>
    <xf numFmtId="0" fontId="19" fillId="34" borderId="51" xfId="0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1"/>
    </sheetView>
  </sheetViews>
  <sheetFormatPr defaultColWidth="11.57421875" defaultRowHeight="12.75"/>
  <cols>
    <col min="1" max="1" width="11.57421875" style="0" customWidth="1"/>
    <col min="2" max="2" width="38.8515625" style="0" bestFit="1" customWidth="1"/>
    <col min="3" max="3" width="4.57421875" style="0" bestFit="1" customWidth="1"/>
    <col min="4" max="4" width="13.421875" style="0" bestFit="1" customWidth="1"/>
    <col min="5" max="5" width="13.8515625" style="0" customWidth="1"/>
    <col min="6" max="6" width="12.421875" style="0" bestFit="1" customWidth="1"/>
    <col min="7" max="8" width="11.421875" style="0" bestFit="1" customWidth="1"/>
    <col min="9" max="10" width="10.140625" style="0" bestFit="1" customWidth="1"/>
    <col min="11" max="11" width="10.8515625" style="0" bestFit="1" customWidth="1"/>
  </cols>
  <sheetData>
    <row r="1" spans="1:11" ht="12.7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13.5" thickBot="1">
      <c r="A3" s="5" t="s">
        <v>6</v>
      </c>
      <c r="B3" s="6" t="s">
        <v>7</v>
      </c>
      <c r="C3" s="7"/>
      <c r="D3" s="8"/>
      <c r="E3" s="7"/>
      <c r="F3" s="7"/>
      <c r="G3" s="7"/>
      <c r="H3" s="7"/>
      <c r="I3" s="7"/>
      <c r="J3" s="7"/>
      <c r="K3" s="9"/>
    </row>
    <row r="4" spans="1:11" ht="51.75" thickTop="1">
      <c r="A4" s="48"/>
      <c r="B4" s="49"/>
      <c r="C4" s="50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14</v>
      </c>
      <c r="K4" s="52" t="s">
        <v>15</v>
      </c>
    </row>
    <row r="5" spans="1:11" ht="12.75">
      <c r="A5" s="64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10" t="s">
        <v>19</v>
      </c>
      <c r="B6" s="11" t="s">
        <v>20</v>
      </c>
      <c r="C6" s="12" t="s">
        <v>16</v>
      </c>
      <c r="D6" s="26">
        <v>185</v>
      </c>
      <c r="E6" s="26">
        <v>85</v>
      </c>
      <c r="F6" s="26"/>
      <c r="G6" s="26"/>
      <c r="H6" s="26">
        <v>185</v>
      </c>
      <c r="I6" s="26"/>
      <c r="J6" s="26"/>
      <c r="K6" s="27"/>
    </row>
    <row r="7" spans="1:11" ht="12.75">
      <c r="A7" s="10" t="s">
        <v>21</v>
      </c>
      <c r="B7" s="11" t="s">
        <v>22</v>
      </c>
      <c r="C7" s="12" t="s">
        <v>16</v>
      </c>
      <c r="D7" s="26">
        <v>185</v>
      </c>
      <c r="E7" s="26">
        <v>85</v>
      </c>
      <c r="F7" s="26"/>
      <c r="G7" s="26"/>
      <c r="H7" s="26">
        <v>185</v>
      </c>
      <c r="I7" s="26"/>
      <c r="J7" s="26"/>
      <c r="K7" s="27"/>
    </row>
    <row r="8" spans="1:11" ht="12.75">
      <c r="A8" s="13" t="s">
        <v>23</v>
      </c>
      <c r="B8" s="14" t="s">
        <v>24</v>
      </c>
      <c r="C8" s="12" t="s">
        <v>16</v>
      </c>
      <c r="D8" s="26">
        <v>185</v>
      </c>
      <c r="E8" s="26">
        <v>85</v>
      </c>
      <c r="F8" s="28" t="s">
        <v>5</v>
      </c>
      <c r="G8" s="28"/>
      <c r="H8" s="26">
        <v>185</v>
      </c>
      <c r="I8" s="28"/>
      <c r="J8" s="28"/>
      <c r="K8" s="29"/>
    </row>
    <row r="9" spans="1:11" ht="12.75">
      <c r="A9" s="13" t="s">
        <v>25</v>
      </c>
      <c r="B9" s="15" t="s">
        <v>26</v>
      </c>
      <c r="C9" s="12" t="s">
        <v>16</v>
      </c>
      <c r="D9" s="26">
        <v>185</v>
      </c>
      <c r="E9" s="26">
        <v>85</v>
      </c>
      <c r="F9" s="28"/>
      <c r="G9" s="28"/>
      <c r="H9" s="26">
        <v>185</v>
      </c>
      <c r="I9" s="28"/>
      <c r="J9" s="28"/>
      <c r="K9" s="29"/>
    </row>
    <row r="10" spans="1:11" ht="12.75">
      <c r="A10" s="13" t="s">
        <v>27</v>
      </c>
      <c r="B10" s="15" t="s">
        <v>24</v>
      </c>
      <c r="C10" s="12" t="s">
        <v>16</v>
      </c>
      <c r="D10" s="26">
        <v>185</v>
      </c>
      <c r="E10" s="26"/>
      <c r="F10" s="28"/>
      <c r="G10" s="28"/>
      <c r="H10" s="26"/>
      <c r="I10" s="28"/>
      <c r="J10" s="28"/>
      <c r="K10" s="29">
        <v>185</v>
      </c>
    </row>
    <row r="11" spans="1:11" ht="12.75">
      <c r="A11" s="13"/>
      <c r="B11" s="15"/>
      <c r="C11" s="16"/>
      <c r="D11" s="26"/>
      <c r="E11" s="28"/>
      <c r="F11" s="28"/>
      <c r="G11" s="28"/>
      <c r="H11" s="28"/>
      <c r="I11" s="28"/>
      <c r="J11" s="28"/>
      <c r="K11" s="29"/>
    </row>
    <row r="12" spans="1:11" ht="12.75">
      <c r="A12" s="86" t="s">
        <v>29</v>
      </c>
      <c r="B12" s="86"/>
      <c r="C12" s="16" t="s">
        <v>16</v>
      </c>
      <c r="D12" s="17">
        <f>SUM(D6:D11)</f>
        <v>925</v>
      </c>
      <c r="E12" s="17">
        <f aca="true" t="shared" si="0" ref="E12:K12">SUM(E6:E11)</f>
        <v>340</v>
      </c>
      <c r="F12" s="17">
        <f t="shared" si="0"/>
        <v>0</v>
      </c>
      <c r="G12" s="17">
        <f t="shared" si="0"/>
        <v>0</v>
      </c>
      <c r="H12" s="17">
        <f t="shared" si="0"/>
        <v>740</v>
      </c>
      <c r="I12" s="17">
        <f t="shared" si="0"/>
        <v>0</v>
      </c>
      <c r="J12" s="17">
        <f t="shared" si="0"/>
        <v>0</v>
      </c>
      <c r="K12" s="18">
        <f t="shared" si="0"/>
        <v>185</v>
      </c>
    </row>
    <row r="13" spans="1:11" ht="15" customHeight="1">
      <c r="A13" s="67" t="s">
        <v>33</v>
      </c>
      <c r="B13" s="68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2.75">
      <c r="A14" s="19" t="s">
        <v>28</v>
      </c>
      <c r="B14" s="20" t="s">
        <v>30</v>
      </c>
      <c r="C14" s="20" t="s">
        <v>17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200</v>
      </c>
    </row>
    <row r="15" spans="1:11" ht="12.75">
      <c r="A15" s="19" t="s">
        <v>32</v>
      </c>
      <c r="B15" s="21"/>
      <c r="C15" s="20" t="s">
        <v>17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150</v>
      </c>
      <c r="J15" s="30">
        <v>0</v>
      </c>
      <c r="K15" s="31">
        <v>150</v>
      </c>
    </row>
    <row r="16" spans="1:11" ht="12.75">
      <c r="A16" s="86" t="s">
        <v>31</v>
      </c>
      <c r="B16" s="86"/>
      <c r="C16" s="20" t="s">
        <v>17</v>
      </c>
      <c r="D16" s="17">
        <f>SUM(D14:D15)</f>
        <v>0</v>
      </c>
      <c r="E16" s="17">
        <f aca="true" t="shared" si="1" ref="E16:J16">SUM(E14:E15)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150</v>
      </c>
      <c r="J16" s="17">
        <f t="shared" si="1"/>
        <v>0</v>
      </c>
      <c r="K16" s="18">
        <f>SUM(K14:K15)</f>
        <v>350</v>
      </c>
    </row>
    <row r="17" spans="1:11" ht="12.75">
      <c r="A17" s="67" t="s">
        <v>39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1" ht="51">
      <c r="A18" s="73"/>
      <c r="B18" s="74"/>
      <c r="C18" s="23"/>
      <c r="D18" s="24" t="s">
        <v>40</v>
      </c>
      <c r="E18" s="25" t="s">
        <v>42</v>
      </c>
      <c r="F18" s="25" t="s">
        <v>41</v>
      </c>
      <c r="G18" s="25" t="s">
        <v>43</v>
      </c>
      <c r="H18" s="25" t="s">
        <v>44</v>
      </c>
      <c r="I18" s="75"/>
      <c r="J18" s="76"/>
      <c r="K18" s="77"/>
    </row>
    <row r="19" spans="1:11" ht="30" customHeight="1">
      <c r="A19" s="84" t="s">
        <v>36</v>
      </c>
      <c r="B19" s="85"/>
      <c r="C19" s="12" t="s">
        <v>16</v>
      </c>
      <c r="D19" s="22">
        <f>SUM(H12,K12)</f>
        <v>925</v>
      </c>
      <c r="E19" s="39">
        <f>D19*150</f>
        <v>138750</v>
      </c>
      <c r="F19" s="34"/>
      <c r="G19" s="32"/>
      <c r="H19" s="32"/>
      <c r="I19" s="78"/>
      <c r="J19" s="79"/>
      <c r="K19" s="80"/>
    </row>
    <row r="20" spans="1:11" ht="30" customHeight="1">
      <c r="A20" s="84" t="s">
        <v>35</v>
      </c>
      <c r="B20" s="85"/>
      <c r="C20" s="20" t="s">
        <v>17</v>
      </c>
      <c r="D20" s="22">
        <f>SUM(H16,K16)</f>
        <v>350</v>
      </c>
      <c r="E20" s="32"/>
      <c r="F20" s="32">
        <f>D20*300</f>
        <v>105000</v>
      </c>
      <c r="G20" s="32"/>
      <c r="H20" s="32"/>
      <c r="I20" s="78"/>
      <c r="J20" s="79"/>
      <c r="K20" s="80"/>
    </row>
    <row r="21" spans="1:11" ht="30" customHeight="1">
      <c r="A21" s="84" t="s">
        <v>37</v>
      </c>
      <c r="B21" s="85"/>
      <c r="C21" s="12" t="s">
        <v>16</v>
      </c>
      <c r="D21" s="22">
        <f>SUM(E12,F12,G12,I12,J12)</f>
        <v>340</v>
      </c>
      <c r="E21" s="33"/>
      <c r="F21" s="33"/>
      <c r="G21" s="33">
        <f>D21*75</f>
        <v>25500</v>
      </c>
      <c r="H21" s="33"/>
      <c r="I21" s="78"/>
      <c r="J21" s="79"/>
      <c r="K21" s="80"/>
    </row>
    <row r="22" spans="1:11" ht="30" customHeight="1">
      <c r="A22" s="84" t="s">
        <v>38</v>
      </c>
      <c r="B22" s="85"/>
      <c r="C22" s="20" t="s">
        <v>17</v>
      </c>
      <c r="D22" s="22">
        <f>SUM(E16,F16,G16,I16,J16)</f>
        <v>150</v>
      </c>
      <c r="E22" s="33"/>
      <c r="F22" s="33"/>
      <c r="G22" s="33"/>
      <c r="H22" s="33">
        <f>D22*150</f>
        <v>22500</v>
      </c>
      <c r="I22" s="81"/>
      <c r="J22" s="82"/>
      <c r="K22" s="83"/>
    </row>
    <row r="23" spans="1:11" ht="12.75">
      <c r="A23" s="58" t="s">
        <v>0</v>
      </c>
      <c r="B23" s="59"/>
      <c r="C23" s="3"/>
      <c r="D23" s="36">
        <f>SUM(E19,F20,G21,H22)</f>
        <v>291750</v>
      </c>
      <c r="E23" s="40"/>
      <c r="F23" s="41"/>
      <c r="G23" s="41"/>
      <c r="H23" s="41"/>
      <c r="I23" s="41"/>
      <c r="J23" s="41"/>
      <c r="K23" s="42"/>
    </row>
    <row r="24" spans="1:11" ht="12.75">
      <c r="A24" s="53" t="s">
        <v>2</v>
      </c>
      <c r="B24" s="4"/>
      <c r="C24" s="4"/>
      <c r="D24" s="35">
        <f>D23*0.5</f>
        <v>145875</v>
      </c>
      <c r="E24" s="1"/>
      <c r="F24" s="43"/>
      <c r="G24" s="43"/>
      <c r="H24" s="43"/>
      <c r="I24" s="43"/>
      <c r="J24" s="43"/>
      <c r="K24" s="44"/>
    </row>
    <row r="25" spans="1:11" ht="12.75">
      <c r="A25" s="56" t="s">
        <v>3</v>
      </c>
      <c r="B25" s="57"/>
      <c r="C25" s="4"/>
      <c r="D25" s="36">
        <f>D23-D24</f>
        <v>145875</v>
      </c>
      <c r="E25" s="1"/>
      <c r="F25" s="43"/>
      <c r="G25" s="43"/>
      <c r="H25" s="43"/>
      <c r="I25" s="43"/>
      <c r="J25" s="43"/>
      <c r="K25" s="44"/>
    </row>
    <row r="26" spans="1:11" ht="12.75">
      <c r="A26" s="60" t="s">
        <v>1</v>
      </c>
      <c r="B26" s="61"/>
      <c r="C26" s="38"/>
      <c r="D26" s="37">
        <f>D23*0.4</f>
        <v>116700</v>
      </c>
      <c r="E26" s="1"/>
      <c r="F26" s="43"/>
      <c r="G26" s="43"/>
      <c r="H26" s="43"/>
      <c r="I26" s="43"/>
      <c r="J26" s="43"/>
      <c r="K26" s="44"/>
    </row>
    <row r="27" spans="1:11" ht="13.5" thickBot="1">
      <c r="A27" s="62" t="s">
        <v>4</v>
      </c>
      <c r="B27" s="63"/>
      <c r="C27" s="54"/>
      <c r="D27" s="55">
        <f>D23-D26</f>
        <v>175050</v>
      </c>
      <c r="E27" s="45"/>
      <c r="F27" s="46"/>
      <c r="G27" s="46"/>
      <c r="H27" s="46"/>
      <c r="I27" s="46"/>
      <c r="J27" s="46"/>
      <c r="K27" s="47"/>
    </row>
    <row r="28" spans="1:11" ht="13.5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 selectLockedCells="1" selectUnlockedCells="1"/>
  <mergeCells count="17">
    <mergeCell ref="A2:K2"/>
    <mergeCell ref="A1:K1"/>
    <mergeCell ref="A18:B18"/>
    <mergeCell ref="I18:K22"/>
    <mergeCell ref="A22:B22"/>
    <mergeCell ref="A20:B20"/>
    <mergeCell ref="A21:B21"/>
    <mergeCell ref="A12:B12"/>
    <mergeCell ref="A16:B16"/>
    <mergeCell ref="A19:B19"/>
    <mergeCell ref="A25:B25"/>
    <mergeCell ref="A23:B23"/>
    <mergeCell ref="A26:B26"/>
    <mergeCell ref="A27:B27"/>
    <mergeCell ref="A5:K5"/>
    <mergeCell ref="A17:K17"/>
    <mergeCell ref="A13:K13"/>
  </mergeCells>
  <printOptions/>
  <pageMargins left="0.3937007874015748" right="0.3937007874015748" top="0.3937007874015748" bottom="0.3937007874015748" header="0.1968503937007874" footer="0.1968503937007874"/>
  <pageSetup firstPageNumber="1" useFirstPageNumber="1" horizontalDpi="300" verticalDpi="300" orientation="landscape" paperSize="9" scale="95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pagliuca giuseppe</cp:lastModifiedBy>
  <cp:lastPrinted>2020-04-24T12:31:49Z</cp:lastPrinted>
  <dcterms:created xsi:type="dcterms:W3CDTF">2020-03-09T11:12:32Z</dcterms:created>
  <dcterms:modified xsi:type="dcterms:W3CDTF">2020-05-15T07:13:26Z</dcterms:modified>
  <cp:category/>
  <cp:version/>
  <cp:contentType/>
  <cp:contentStatus/>
</cp:coreProperties>
</file>