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5895" activeTab="2"/>
  </bookViews>
  <sheets>
    <sheet name="ANAGRAFICA_AZIENDA" sheetId="1" r:id="rId1"/>
    <sheet name="MATERIE_PRIME" sheetId="2" r:id="rId2"/>
    <sheet name="ACQUA_ED_ENERGIA" sheetId="3" r:id="rId3"/>
    <sheet name="EMISSIONI_IN_ARIA" sheetId="4" r:id="rId4"/>
    <sheet name="EMISSIONI_IN_ACQUA" sheetId="5" r:id="rId5"/>
    <sheet name="RUMORE" sheetId="6" r:id="rId6"/>
    <sheet name="RIFIUTI" sheetId="7" r:id="rId7"/>
    <sheet name="SUOLO_E_SOTTOSUOLO" sheetId="8" r:id="rId8"/>
    <sheet name="GESTIONALE" sheetId="9" r:id="rId9"/>
    <sheet name="INDICATORI_DI_PRESTAZIONE" sheetId="10" r:id="rId10"/>
    <sheet name="ALTRE_DICHIARAZIONI" sheetId="11" r:id="rId11"/>
  </sheets>
  <definedNames/>
  <calcPr fullCalcOnLoad="1"/>
</workbook>
</file>

<file path=xl/sharedStrings.xml><?xml version="1.0" encoding="utf-8"?>
<sst xmlns="http://schemas.openxmlformats.org/spreadsheetml/2006/main" count="2422" uniqueCount="754">
  <si>
    <t>Autorizzazione Integrata Ambientale - Direttiva IPPC</t>
  </si>
  <si>
    <t>REPORT ANNUALE PER L'INVIO DEI DATI DI AUTOCONTROLLO</t>
  </si>
  <si>
    <r>
      <t xml:space="preserve">Modello generale per </t>
    </r>
    <r>
      <rPr>
        <b/>
        <u val="single"/>
        <sz val="12"/>
        <color indexed="8"/>
        <rFont val="Tahoma"/>
        <family val="2"/>
      </rPr>
      <t>tutte le attività</t>
    </r>
    <r>
      <rPr>
        <b/>
        <sz val="12"/>
        <color indexed="8"/>
        <rFont val="Tahoma"/>
        <family val="2"/>
      </rPr>
      <t xml:space="preserve"> dell'allegato VIII, del D. Lgs 152/2006 e smi</t>
    </r>
  </si>
  <si>
    <t>ANAGRAFICA AZIENDA</t>
  </si>
  <si>
    <t>ANNO DI RIFERIMENTO</t>
  </si>
  <si>
    <t>dal</t>
  </si>
  <si>
    <t>al</t>
  </si>
  <si>
    <t>Ragione sociale:</t>
  </si>
  <si>
    <t>Categoria IPPC</t>
  </si>
  <si>
    <t>PIVA</t>
  </si>
  <si>
    <t>Indirizzo impianto:</t>
  </si>
  <si>
    <t>n°</t>
  </si>
  <si>
    <t>CAP</t>
  </si>
  <si>
    <t>città</t>
  </si>
  <si>
    <t>Referente IPPC:</t>
  </si>
  <si>
    <t>tel:</t>
  </si>
  <si>
    <t>fax:</t>
  </si>
  <si>
    <t>e-mail:</t>
  </si>
  <si>
    <t>Compilatore report annuale IPPC:</t>
  </si>
  <si>
    <t>Numero giorni lavorati in un anno</t>
  </si>
  <si>
    <t>1 - COMPONENTI AMBIENTALI</t>
  </si>
  <si>
    <t>MATERIE PRIME</t>
  </si>
  <si>
    <r>
      <t>Tabella 1.1.1 - SOSTANZE, PREPARATI E MATERIE PRIME UTILIZZATI</t>
    </r>
    <r>
      <rPr>
        <b/>
        <vertAlign val="superscript"/>
        <sz val="12"/>
        <color indexed="8"/>
        <rFont val="Tahoma"/>
        <family val="2"/>
      </rPr>
      <t>1</t>
    </r>
  </si>
  <si>
    <t>In Ingresso</t>
  </si>
  <si>
    <t>N° progr.</t>
  </si>
  <si>
    <r>
      <t>Descrizione</t>
    </r>
    <r>
      <rPr>
        <vertAlign val="superscript"/>
        <sz val="10"/>
        <color indexed="8"/>
        <rFont val="Tahoma"/>
        <family val="2"/>
      </rPr>
      <t>2</t>
    </r>
  </si>
  <si>
    <r>
      <t xml:space="preserve">Tipologia </t>
    </r>
    <r>
      <rPr>
        <vertAlign val="superscript"/>
        <sz val="10"/>
        <color indexed="8"/>
        <rFont val="Tahoma"/>
        <family val="2"/>
      </rPr>
      <t>3</t>
    </r>
  </si>
  <si>
    <t>Modalità di stoccaggio</t>
  </si>
  <si>
    <r>
      <t>Impianto/fase di utilizzo</t>
    </r>
    <r>
      <rPr>
        <vertAlign val="superscript"/>
        <sz val="10"/>
        <color indexed="8"/>
        <rFont val="Tahoma"/>
        <family val="2"/>
      </rPr>
      <t>4</t>
    </r>
  </si>
  <si>
    <t>Stato fisico</t>
  </si>
  <si>
    <t>Etichettatura</t>
  </si>
  <si>
    <t>Frasi R</t>
  </si>
  <si>
    <r>
      <t>Composizione</t>
    </r>
    <r>
      <rPr>
        <vertAlign val="superscript"/>
        <sz val="10"/>
        <color indexed="8"/>
        <rFont val="Tahoma"/>
        <family val="2"/>
      </rPr>
      <t>5</t>
    </r>
  </si>
  <si>
    <t>Quantità mensili utilizzate</t>
  </si>
  <si>
    <t>mp</t>
  </si>
  <si>
    <t>[mese di riferimento]</t>
  </si>
  <si>
    <t>[quantità]</t>
  </si>
  <si>
    <t>[u.m.]</t>
  </si>
  <si>
    <t>ma</t>
  </si>
  <si>
    <t>[anno di riferimento]</t>
  </si>
  <si>
    <t>NOTE DI COMPILAZIONE</t>
  </si>
  <si>
    <t>1 - Nota Bene: la compilazione della presente tabella presuppone che le schede di sicurezza dei singoli prodotti siano tenute presso lo stabilimento ed esibite su richiesta;</t>
  </si>
  <si>
    <t>3 - Per ogni tipologia di prodotto precisare se trattasi di mp (materia prima), di ms (materia secondaria ) o di  ma (materia ausiliaria, riportando - per queste ultime - solo le principali);</t>
  </si>
  <si>
    <t>4 - Indicare il riferimento relativo utilizzato nel diagramma di flusso di cui alla sezione C.2 (della scheda C);</t>
  </si>
  <si>
    <t>5 - Riportare i dati indicati nelle schede di sicurezza, qualora specificati.</t>
  </si>
  <si>
    <t>Tabella 1.1.2 – Controllo radiometrico in ingresso</t>
  </si>
  <si>
    <t>E' previsto il controllo radiometrico in entrata? (SI/NO)</t>
  </si>
  <si>
    <t>Denominazione</t>
  </si>
  <si>
    <t>Modalità stoccaggio</t>
  </si>
  <si>
    <t>Strumentazione usata</t>
  </si>
  <si>
    <t>Data controllo</t>
  </si>
  <si>
    <r>
      <t>Tabella 1.1.3 - SOSTANZE, PRODOTTI E SOTTOPRODOTTI DI PROCESSO</t>
    </r>
    <r>
      <rPr>
        <b/>
        <vertAlign val="superscript"/>
        <sz val="12"/>
        <color indexed="8"/>
        <rFont val="Tahoma"/>
        <family val="2"/>
      </rPr>
      <t>1</t>
    </r>
  </si>
  <si>
    <t>In Uscita</t>
  </si>
  <si>
    <t>Tabella 1.1.4 – Controllo radiometrico in uscita</t>
  </si>
  <si>
    <t>E' previsto il controllo radiometrico in uscita? (SI/NO)</t>
  </si>
  <si>
    <t>1.2 Risorse idriche</t>
  </si>
  <si>
    <t>Tabella 1.2.1. Risorse idriche</t>
  </si>
  <si>
    <t>Volume di acqua mensile - Gennaio</t>
  </si>
  <si>
    <t>Volume di acqua mensile - Febbraio</t>
  </si>
  <si>
    <t>Volume di acqua mensile - Marzo</t>
  </si>
  <si>
    <t>Volume di acqua mensile - Aprile</t>
  </si>
  <si>
    <t>Volume di acqua mensile - Maggio</t>
  </si>
  <si>
    <t>Volume di acqua mensile - Giugno</t>
  </si>
  <si>
    <t>Volume di acqua mensile - Luglio</t>
  </si>
  <si>
    <t>Volume di acqua mensile - Agosto</t>
  </si>
  <si>
    <t>Volume di acqua mensile - Settembre</t>
  </si>
  <si>
    <t>Volume di acqua mensile - Ottobre</t>
  </si>
  <si>
    <t>Volume di acqua mensile - Novembre</t>
  </si>
  <si>
    <t>Volume di acqua mensile - Dicembre</t>
  </si>
  <si>
    <t>Volume acqua totale annuo</t>
  </si>
  <si>
    <t>Consumo medio giornaliero</t>
  </si>
  <si>
    <t>Fonte</t>
  </si>
  <si>
    <t>Potabile (m3)</t>
  </si>
  <si>
    <t>Non potabile (m3)</t>
  </si>
  <si>
    <t>Acquedotto</t>
  </si>
  <si>
    <t>NOTA: Se non è possibile compilare alcuni campi indicarne il motivo.</t>
  </si>
  <si>
    <t>1.3. Energia</t>
  </si>
  <si>
    <t>Tabella 1.3.1. Risorse energetiche</t>
  </si>
  <si>
    <t>Anno di riferimento</t>
  </si>
  <si>
    <r>
      <t>Sezione O.1: UNITÀ DI PRODUZIONE</t>
    </r>
    <r>
      <rPr>
        <b/>
        <vertAlign val="superscript"/>
        <sz val="12"/>
        <color indexed="8"/>
        <rFont val="Tahoma"/>
        <family val="2"/>
      </rPr>
      <t>1</t>
    </r>
  </si>
  <si>
    <t>ENERGIA TERMICA (annua)</t>
  </si>
  <si>
    <t>ENERGIA ELETTRICA (annua)</t>
  </si>
  <si>
    <r>
      <t>Impianto/ fase di provenienza</t>
    </r>
    <r>
      <rPr>
        <b/>
        <vertAlign val="superscript"/>
        <sz val="12"/>
        <color indexed="8"/>
        <rFont val="Tahoma"/>
        <family val="2"/>
      </rPr>
      <t>2</t>
    </r>
  </si>
  <si>
    <t>Energia Prodotta (MWh)</t>
  </si>
  <si>
    <t>Quota dell’energia prodotta ceduta a terzi (MWh)</t>
  </si>
  <si>
    <r>
      <t>Potenza elettrica nominale</t>
    </r>
    <r>
      <rPr>
        <b/>
        <vertAlign val="superscript"/>
        <sz val="12"/>
        <color indexed="8"/>
        <rFont val="Tahoma"/>
        <family val="2"/>
      </rPr>
      <t>6</t>
    </r>
    <r>
      <rPr>
        <b/>
        <sz val="12"/>
        <color indexed="8"/>
        <rFont val="Tahoma"/>
        <family val="2"/>
      </rPr>
      <t xml:space="preserve"> (kVA)</t>
    </r>
  </si>
  <si>
    <t>Energia prodotta (MWh)</t>
  </si>
  <si>
    <t>TOTALE</t>
  </si>
  <si>
    <t>Energia acquisita dall’esterno</t>
  </si>
  <si>
    <t>Quantità (MWh)</t>
  </si>
  <si>
    <r>
      <t>Altre informazioni</t>
    </r>
    <r>
      <rPr>
        <b/>
        <vertAlign val="superscript"/>
        <sz val="12"/>
        <color indexed="8"/>
        <rFont val="Tahoma"/>
        <family val="2"/>
      </rPr>
      <t>7, 8</t>
    </r>
  </si>
  <si>
    <t>Energia elettrica</t>
  </si>
  <si>
    <t>Energia termica</t>
  </si>
  <si>
    <t>Note di compilazione:</t>
  </si>
  <si>
    <t>1- Nella presente sezione devono essere indicati tutti i dispositivi che comportano un utilizzo diretto di combustibile all'interno del complesso IPPC.</t>
  </si>
  <si>
    <t>2 - Indicare il riferimento relativo utilizzato nel diagramma di flusso di cui alla Sezione C.2 (della Scheda C - AIA).</t>
  </si>
  <si>
    <t>3 - Indicare il codice identificativo del dispositivo riportando una descrizione sintetica (es. caldaia, motore, turbina, ecc.).</t>
  </si>
  <si>
    <t>4 - Indicare tipologie e quantitativi (in m3/h o in kg/h) di sostanze utilizzate nei processi di combustione.</t>
  </si>
  <si>
    <t>5 - Intesa quale potenza termica nominale al focolare.</t>
  </si>
  <si>
    <t>6 - Indicare il Cos φ medio (se disponibile).</t>
  </si>
  <si>
    <t>7 - Indicare il tipo di fornitura di alimentazione e la potenza impegnata.</t>
  </si>
  <si>
    <t>8 - Indicare il tipo e la temperatura del fluido vettore, la provenienza e la portata.</t>
  </si>
  <si>
    <r>
      <t>Sezione O.2: UNITÀ DI CONSUMO</t>
    </r>
    <r>
      <rPr>
        <b/>
        <vertAlign val="superscript"/>
        <sz val="12"/>
        <color indexed="8"/>
        <rFont val="Tahoma"/>
        <family val="2"/>
      </rPr>
      <t>9</t>
    </r>
  </si>
  <si>
    <r>
      <t>Fase/attività significative o gruppi di esse</t>
    </r>
    <r>
      <rPr>
        <b/>
        <vertAlign val="superscript"/>
        <sz val="12"/>
        <color indexed="8"/>
        <rFont val="Tahoma"/>
        <family val="2"/>
      </rPr>
      <t>10</t>
    </r>
  </si>
  <si>
    <t>Descrizione</t>
  </si>
  <si>
    <t>Energia termica consumata (MWh)</t>
  </si>
  <si>
    <t>Energia elettrica consumata (MWh)</t>
  </si>
  <si>
    <r>
      <t>Prodotto principale della fase</t>
    </r>
    <r>
      <rPr>
        <b/>
        <vertAlign val="superscript"/>
        <sz val="12"/>
        <color indexed="8"/>
        <rFont val="Tahoma"/>
        <family val="2"/>
      </rPr>
      <t>11</t>
    </r>
  </si>
  <si>
    <r>
      <t>TOTALI</t>
    </r>
    <r>
      <rPr>
        <vertAlign val="superscript"/>
        <sz val="11"/>
        <color indexed="8"/>
        <rFont val="Arial"/>
        <family val="2"/>
      </rPr>
      <t>12</t>
    </r>
  </si>
  <si>
    <t>9 - La presente Sezione ha l'obiettivo di acquisire le informazioni necessarie alla valutazione dei consumi energetici associati a fasi specifiche del processo produttivo messe in evidenza nella Scheda D (vedi note relative AIA).</t>
  </si>
  <si>
    <t>10 - Indicare il riferimento utilizzato nella relazione di cui alla Scheda D (Valutazione Integrata Ambientale).</t>
  </si>
  <si>
    <t>11 - Indicare i/il prodotto/i finale/i della produzione cui si fa riferimento.</t>
  </si>
  <si>
    <t>12 – Devono essere evidenziati i consumi energetici totali del complesso IPPC e, ove possibile, i dettagli delle singole fasi o gruppi di fasi maggiormente significativi dal punto di vista energetico.</t>
  </si>
  <si>
    <t>1.5. Emissioni in aria</t>
  </si>
  <si>
    <t>Tabella 1.5.1. Punti di emissione (dati fisici)</t>
  </si>
  <si>
    <t>Punto di emissione</t>
  </si>
  <si>
    <t>giorni/anno di funzionamento del camino</t>
  </si>
  <si>
    <t>ore/giorno di funzionamento del camino</t>
  </si>
  <si>
    <t>Tabella 1.5.2. inqinanti monitorati</t>
  </si>
  <si>
    <t>Analisi del gg/mm/aaaa RdP n. ______</t>
  </si>
  <si>
    <t>Parametri monitorati</t>
  </si>
  <si>
    <r>
      <t>Concentrazione limite da normativa o autorizzata in AIA [mg/Nm</t>
    </r>
    <r>
      <rPr>
        <b/>
        <vertAlign val="superscript"/>
        <sz val="10"/>
        <color indexed="8"/>
        <rFont val="Tahoma"/>
        <family val="2"/>
      </rPr>
      <t>3</t>
    </r>
    <r>
      <rPr>
        <b/>
        <sz val="10"/>
        <color indexed="8"/>
        <rFont val="Tahoma"/>
        <family val="2"/>
      </rPr>
      <t>]</t>
    </r>
  </si>
  <si>
    <t>Portata
(Nm3/h)</t>
  </si>
  <si>
    <t>Concentrazioine
(mg/Nm3)</t>
  </si>
  <si>
    <t>Concentrazione in % del valore limite di emissione</t>
  </si>
  <si>
    <t>1.6. Emissioni in acqua</t>
  </si>
  <si>
    <t>Tabella 1.6.1. Punti di emissione</t>
  </si>
  <si>
    <t>Durata emissione h/giorno</t>
  </si>
  <si>
    <t>Durata emissione gg/anno</t>
  </si>
  <si>
    <t>Tabella 1.6.2. Inquinanti monitorati</t>
  </si>
  <si>
    <t>Punto emissione</t>
  </si>
  <si>
    <t>Inquinanti</t>
  </si>
  <si>
    <t>Portata
(m3/g)</t>
  </si>
  <si>
    <t>Carico
(Kg/g)</t>
  </si>
  <si>
    <t>Concentrazione
(mg/l)</t>
  </si>
  <si>
    <t>1.7. Impatto acustico</t>
  </si>
  <si>
    <t>Con quale frequenza è previsto il monitoraggio dell'impatto acustico nel PMC?</t>
  </si>
  <si>
    <t>In quale anno è stato effettuato l'ultimo monitoraggio dell'impatto acustico?</t>
  </si>
  <si>
    <t>E' stato eseguito il monitoraggio durante l'anno di riferimento  (SI/NO)?</t>
  </si>
  <si>
    <t>Tabella 1.7.1. Rumore</t>
  </si>
  <si>
    <t>Valore riscontrato</t>
  </si>
  <si>
    <t>Valore limite di Legge</t>
  </si>
  <si>
    <t>Valutazione n.</t>
  </si>
  <si>
    <t>Condizioni di funzionamento degli impianti</t>
  </si>
  <si>
    <t>Parametro valutato</t>
  </si>
  <si>
    <t>Diurno</t>
  </si>
  <si>
    <t>Notturno</t>
  </si>
  <si>
    <t>Unità di Misura</t>
  </si>
  <si>
    <t>Indicare i riferimenti di Legge utilizzati e perché, le condizioni di funzionamento e di contemporaneità, quant'altro necessario a comprendere le modalità di monitoraggio svolto.</t>
  </si>
  <si>
    <t>1.8 - Rifiuti</t>
  </si>
  <si>
    <t>Tabella 1.8.1 - Rifiuti in ingresso</t>
  </si>
  <si>
    <t>E' prevista l'utilizzo di rifiuti nel ciclo produttivo? (SI/NO)</t>
  </si>
  <si>
    <t>Rifiuti</t>
  </si>
  <si>
    <t>Codice CER</t>
  </si>
  <si>
    <t>Recupero (codice)</t>
  </si>
  <si>
    <t>[tonnellate]</t>
  </si>
  <si>
    <t>GENNAIO</t>
  </si>
  <si>
    <t>FEBBRAIO</t>
  </si>
  <si>
    <t>MARZO</t>
  </si>
  <si>
    <t>APRILE</t>
  </si>
  <si>
    <t>MAGGIO</t>
  </si>
  <si>
    <t>GIUGNO</t>
  </si>
  <si>
    <t>LUGLIO</t>
  </si>
  <si>
    <t>AGOSTO</t>
  </si>
  <si>
    <t>SETTEMBRE</t>
  </si>
  <si>
    <t>OTTOBRE</t>
  </si>
  <si>
    <t>NOVEMBRE</t>
  </si>
  <si>
    <t>DICEMBRE</t>
  </si>
  <si>
    <t>TOTALE ANNO</t>
  </si>
  <si>
    <t>Tabella 1.8.2 - Rifiuti prodotti</t>
  </si>
  <si>
    <t>Rifiuti prodotti</t>
  </si>
  <si>
    <t>Smaltimento    (codice)</t>
  </si>
  <si>
    <t>Recupero                 (codice)</t>
  </si>
  <si>
    <t>1.9 – Suolo e sottosuolo</t>
  </si>
  <si>
    <t>Tabella 1.9.1 – Acque di falda</t>
  </si>
  <si>
    <t>E' stato effettuato il controllo quinquennale previsto per le acque di falda? (SI/NO)</t>
  </si>
  <si>
    <t>In che data è stato effettuato l'ultimo controllo? (gg/mm/aa)</t>
  </si>
  <si>
    <t>PROFONDITA' DEL PUNTO DI PRELIEVO</t>
  </si>
  <si>
    <t>Punto di misura/piezometro</t>
  </si>
  <si>
    <t>Parametro / inquinante</t>
  </si>
  <si>
    <t>Concentrazione limite da normativa
[mg/l]</t>
  </si>
  <si>
    <t>Concentrazione
[mg/l]</t>
  </si>
  <si>
    <t>NOTA: Ripetere la tabella soprastante tante volte per quanti RdP sono disponibili.</t>
  </si>
  <si>
    <t>Tabella 1.9.2 – Suolo</t>
  </si>
  <si>
    <t>E' stato effettuato il controllo decennale previsto per il suolo? (SI/NO)</t>
  </si>
  <si>
    <t>PROFONDITA' DEL PUNTO DI CAROTAGGIO</t>
  </si>
  <si>
    <t>Punto di misura/carotaggio</t>
  </si>
  <si>
    <t>2- GESTIONE DELL'IMPIANTO</t>
  </si>
  <si>
    <t>2.1 Controllo fasi critiche, manutenzioni, stoccaggi</t>
  </si>
  <si>
    <t>Tabella 2.1.1 - Sistemi di controllo delle fasi critiche del processo</t>
  </si>
  <si>
    <t>Fase di Produzione</t>
  </si>
  <si>
    <t>Attività di controllo/Parametri di Controllo</t>
  </si>
  <si>
    <t>UM</t>
  </si>
  <si>
    <t>Risultato del controllo</t>
  </si>
  <si>
    <t>Data del controllo</t>
  </si>
  <si>
    <t>Commenti</t>
  </si>
  <si>
    <t>Tabella 2.1.2 - Interventi di manutenzione ordinaria (e straordinaria) sugli impianti di abbattimento degli inquinanti  (ed eventuali fasi critiche del processo)</t>
  </si>
  <si>
    <t>Macchinario</t>
  </si>
  <si>
    <t>Tipo di intervento</t>
  </si>
  <si>
    <t>Data intervento</t>
  </si>
  <si>
    <t>Tipo di manutenzione (Ordinaria o Straordinaria)</t>
  </si>
  <si>
    <r>
      <t>Tabella 2.1.3</t>
    </r>
    <r>
      <rPr>
        <b/>
        <sz val="11"/>
        <color indexed="10"/>
        <rFont val="Tahoma"/>
        <family val="2"/>
      </rPr>
      <t xml:space="preserve"> </t>
    </r>
    <r>
      <rPr>
        <b/>
        <sz val="11"/>
        <color indexed="8"/>
        <rFont val="Tahoma"/>
        <family val="2"/>
      </rPr>
      <t>- Sistemi di trattamento fumi: controllo del processo</t>
    </r>
  </si>
  <si>
    <t>Sistema di abbattimento</t>
  </si>
  <si>
    <t>Parametri di controllo del processo di abbattimento</t>
  </si>
  <si>
    <t>Tabella 2.1.4- Sistemi di depurazione: controllo del processo (ACQUE)</t>
  </si>
  <si>
    <t>Sistema di trattamento (stadio di trattamento)</t>
  </si>
  <si>
    <t>Parametri di controllo del processo di trattamento</t>
  </si>
  <si>
    <t>Tabella 2.1.5 - Aree di stoccaggio (vasche, serbatoi, bacini di contenimento etc.)</t>
  </si>
  <si>
    <t>Descrizione dell'area di stoccaggio</t>
  </si>
  <si>
    <t>Verifica effettuata</t>
  </si>
  <si>
    <t>Descrivere le criticità riscontrate.</t>
  </si>
  <si>
    <t>3 – INDICATORI DI PRESTAZIONE</t>
  </si>
  <si>
    <t>Riportare esclusivamente gli indici di performance del Decreto Dirigenziale di autorizzazione AIA</t>
  </si>
  <si>
    <r>
      <t xml:space="preserve">Tabella 3.1. </t>
    </r>
    <r>
      <rPr>
        <i/>
        <sz val="11"/>
        <color indexed="8"/>
        <rFont val="Tahoma"/>
        <family val="2"/>
      </rPr>
      <t>Monitoraggio degli indicatori di performance</t>
    </r>
  </si>
  <si>
    <t>Indicatore a sua descrizione</t>
  </si>
  <si>
    <t>Valore annuo misurato</t>
  </si>
  <si>
    <t>Valore annuo obiettivo</t>
  </si>
  <si>
    <t>Valore % rispetto all'obiettivo</t>
  </si>
  <si>
    <t>ALTRE DICHIARAZIONI</t>
  </si>
  <si>
    <t>Indicare qualsiasi altra informazione ritenuta utile ai fini della conoscenza dell'impianto IPPC autorizzato, in termini di inquinamento delle componenti ambientali, di gestione dell'impianto e di eventuali criticità rilevate nel corso del suo funzionamento.</t>
  </si>
  <si>
    <t>MADDALONI CEMENTI S.r.l.</t>
  </si>
  <si>
    <t>23.51.00</t>
  </si>
  <si>
    <t>NAZIONALE APPIA</t>
  </si>
  <si>
    <t>257</t>
  </si>
  <si>
    <t>MADDALONI (CE)</t>
  </si>
  <si>
    <t>81024</t>
  </si>
  <si>
    <t>VINCENTI GIOVANNI</t>
  </si>
  <si>
    <t>g.vincenti@financo.it</t>
  </si>
  <si>
    <t>/</t>
  </si>
  <si>
    <t>NO</t>
  </si>
  <si>
    <t>Gennaio</t>
  </si>
  <si>
    <t>Febbraio</t>
  </si>
  <si>
    <t>Marzo</t>
  </si>
  <si>
    <t>Aprile</t>
  </si>
  <si>
    <t>Maggio</t>
  </si>
  <si>
    <t>Giugno</t>
  </si>
  <si>
    <t>Luglio</t>
  </si>
  <si>
    <t>Agosto</t>
  </si>
  <si>
    <t>Settembre</t>
  </si>
  <si>
    <t>Ottobre</t>
  </si>
  <si>
    <t>Novembre</t>
  </si>
  <si>
    <t>Dicembre</t>
  </si>
  <si>
    <t>SI</t>
  </si>
  <si>
    <t>Annuale</t>
  </si>
  <si>
    <t>Temperatura</t>
  </si>
  <si>
    <t>Tenore di O2</t>
  </si>
  <si>
    <t>Quantità di farina cruda in alimentazione</t>
  </si>
  <si>
    <t>Quantità di combustibili in alimentazione</t>
  </si>
  <si>
    <t>Portata aria immessa</t>
  </si>
  <si>
    <t>Quantità degli inquinanti emessi</t>
  </si>
  <si>
    <t>°C</t>
  </si>
  <si>
    <t>%</t>
  </si>
  <si>
    <t>kg</t>
  </si>
  <si>
    <t>t/anno</t>
  </si>
  <si>
    <t>M.03 - Forno di Cottura</t>
  </si>
  <si>
    <t>kWh/t</t>
  </si>
  <si>
    <t>Calcare</t>
  </si>
  <si>
    <t>Pozzolana</t>
  </si>
  <si>
    <t>M.01, M.05</t>
  </si>
  <si>
    <t>Gesso</t>
  </si>
  <si>
    <t>Additivo di macinazione</t>
  </si>
  <si>
    <t>Liquido</t>
  </si>
  <si>
    <t>(1)</t>
  </si>
  <si>
    <t>(1) Nel ciclo produttivo dello stabilimento  viene utilizzata acqua non potabile</t>
  </si>
  <si>
    <r>
      <t>Codice dispositivo e descrizione</t>
    </r>
    <r>
      <rPr>
        <b/>
        <vertAlign val="superscript"/>
        <sz val="12"/>
        <color indexed="8"/>
        <rFont val="Tahoma"/>
        <family val="2"/>
      </rPr>
      <t xml:space="preserve">3
</t>
    </r>
    <r>
      <rPr>
        <b/>
        <sz val="12"/>
        <color indexed="8"/>
        <rFont val="Tahoma"/>
        <family val="2"/>
      </rPr>
      <t>Tipo</t>
    </r>
  </si>
  <si>
    <t>Descrivere le criticità riscontrate</t>
  </si>
  <si>
    <t>Vasche trattamento acque reflue</t>
  </si>
  <si>
    <t>Aree deposito/stoccaggio rifiuti</t>
  </si>
  <si>
    <t>Verifica visiva integrità</t>
  </si>
  <si>
    <t>Prove di tenuta</t>
  </si>
  <si>
    <t>Verifica visiva</t>
  </si>
  <si>
    <t>SI-1
Vasche accumulo acque reflue</t>
  </si>
  <si>
    <t>Via</t>
  </si>
  <si>
    <t>0823470215</t>
  </si>
  <si>
    <t>Evitare ove possibile di inserire nomi commerciali.</t>
  </si>
  <si>
    <t>2 - Indicare la tipologia del prodotto, accorpando - ove possibile - prodotti con caratteristiche analoghe, in merito a stato fisico, etichettatura e frasi R (es.: indicare “prodotti vernicianti a base solvente”, nel caso di vernici diverse che differiscono essenzialmente per il colore).</t>
  </si>
  <si>
    <t>2 - Indicare la tipologia del prodotto, accorpando - ove possibile - prodotti con caratteristiche analoghe, in merito a stato fisico, etichettatura e frasi R (es.: indicare “prodotti vernicianti a base solvente”, nel caso di vernici diverse che differiscono essenzialmente per il colore).
 Evitare, ove possibile, di inserire i nomi commerciali.</t>
  </si>
  <si>
    <t>16 02 16</t>
  </si>
  <si>
    <t>Altri oli per motori, ingranaggi e lubrificazione</t>
  </si>
  <si>
    <t xml:space="preserve">13 02 08* </t>
  </si>
  <si>
    <t>Imballaggi in carta e cartone</t>
  </si>
  <si>
    <t>15 01 01</t>
  </si>
  <si>
    <t>Imballaggi in plastica</t>
  </si>
  <si>
    <t>15 01 02</t>
  </si>
  <si>
    <t>Imballaggi in legno</t>
  </si>
  <si>
    <t>15 01 03</t>
  </si>
  <si>
    <t>Imballaggi in materiali misti</t>
  </si>
  <si>
    <t>15 01 06</t>
  </si>
  <si>
    <t>Imballaggi contenenti residui di sostanze pericolose o contaminati  da tali sostanze</t>
  </si>
  <si>
    <t>15 01 10*</t>
  </si>
  <si>
    <t>Batterie al piombo</t>
  </si>
  <si>
    <t>16 06 01*</t>
  </si>
  <si>
    <t>Rottami di sfere, detriti di ferro</t>
  </si>
  <si>
    <t>17 04 05</t>
  </si>
  <si>
    <t>Lana vetro</t>
  </si>
  <si>
    <t>17 06 03*</t>
  </si>
  <si>
    <t>Tubi fluorescenti e altri rifiuti cont. Mercurio</t>
  </si>
  <si>
    <t>20 01 21*</t>
  </si>
  <si>
    <t>16 02 14</t>
  </si>
  <si>
    <t>Plastica</t>
  </si>
  <si>
    <t>16 01 19</t>
  </si>
  <si>
    <r>
      <t xml:space="preserve">Fanghi prodotti dal </t>
    </r>
    <r>
      <rPr>
        <b/>
        <sz val="9"/>
        <rFont val="Arial"/>
        <family val="2"/>
      </rPr>
      <t>trattamento</t>
    </r>
    <r>
      <rPr>
        <sz val="9"/>
        <rFont val="Arial"/>
        <family val="2"/>
      </rPr>
      <t xml:space="preserve"> </t>
    </r>
    <r>
      <rPr>
        <b/>
        <sz val="9"/>
        <rFont val="Arial"/>
        <family val="2"/>
      </rPr>
      <t xml:space="preserve">biologico </t>
    </r>
    <r>
      <rPr>
        <sz val="9"/>
        <rFont val="Arial"/>
        <family val="2"/>
      </rPr>
      <t xml:space="preserve">delle acque reflue industriali, diversi da quelli di cui alla voce 19 08 11. </t>
    </r>
  </si>
  <si>
    <t>19 08 12</t>
  </si>
  <si>
    <t>Fanghi prodotti dal trattamento in loco degli effluenti, diversi da quelli di cui alla voce 06.05.02</t>
  </si>
  <si>
    <t>06 05 03</t>
  </si>
  <si>
    <t>Valore Ossigeno disciolto</t>
  </si>
  <si>
    <t>(mg/l)</t>
  </si>
  <si>
    <t>Concentrazione fanghi in fase di ossidazione</t>
  </si>
  <si>
    <t>Impianto biologico</t>
  </si>
  <si>
    <t>nessuna</t>
  </si>
  <si>
    <t>Serbatoi interrati</t>
  </si>
  <si>
    <t>Prove di tenuta (ditta qualificata)</t>
  </si>
  <si>
    <t>A3</t>
  </si>
  <si>
    <t>B1</t>
  </si>
  <si>
    <t>C</t>
  </si>
  <si>
    <t>D1</t>
  </si>
  <si>
    <t>D2</t>
  </si>
  <si>
    <t>D4</t>
  </si>
  <si>
    <t>E1</t>
  </si>
  <si>
    <t>E2</t>
  </si>
  <si>
    <t>F</t>
  </si>
  <si>
    <t>F1</t>
  </si>
  <si>
    <t>F2</t>
  </si>
  <si>
    <t>G</t>
  </si>
  <si>
    <t>G1</t>
  </si>
  <si>
    <t>G2</t>
  </si>
  <si>
    <t>H</t>
  </si>
  <si>
    <t>H1</t>
  </si>
  <si>
    <t>H2</t>
  </si>
  <si>
    <t>I1</t>
  </si>
  <si>
    <t>I2</t>
  </si>
  <si>
    <t>L1</t>
  </si>
  <si>
    <t>L2</t>
  </si>
  <si>
    <t>M2</t>
  </si>
  <si>
    <t>M4</t>
  </si>
  <si>
    <t>N4</t>
  </si>
  <si>
    <t>Q2</t>
  </si>
  <si>
    <t>S2</t>
  </si>
  <si>
    <t>T2</t>
  </si>
  <si>
    <t>T3</t>
  </si>
  <si>
    <t>U</t>
  </si>
  <si>
    <t>U2</t>
  </si>
  <si>
    <t>U3</t>
  </si>
  <si>
    <t>V</t>
  </si>
  <si>
    <t>V2</t>
  </si>
  <si>
    <t>V3</t>
  </si>
  <si>
    <t>Z2</t>
  </si>
  <si>
    <t>Polveri totali</t>
  </si>
  <si>
    <t>A3
Silo insacco 6</t>
  </si>
  <si>
    <t>B1
Deposito clinker 1</t>
  </si>
  <si>
    <t>C 
Cemento 2 F</t>
  </si>
  <si>
    <t>D1
Bilancia clinker F1</t>
  </si>
  <si>
    <t>D2 
Air lift pz.</t>
  </si>
  <si>
    <t>D4
Cemento 1F esterno</t>
  </si>
  <si>
    <t>E
Macinazione Carbone</t>
  </si>
  <si>
    <t>E1 
Bilancia clinker 2F</t>
  </si>
  <si>
    <t>E2
Sili Cemento 3 e 4</t>
  </si>
  <si>
    <t>F
Insaccatrice 1</t>
  </si>
  <si>
    <t>G
Air Lift Pt</t>
  </si>
  <si>
    <t>G1
Trasporto Cemento 2F</t>
  </si>
  <si>
    <t>G2
Sili Cemento 7 e 8</t>
  </si>
  <si>
    <t>H
Sili Cemento 1 e2</t>
  </si>
  <si>
    <t>H1
Elevatore finito 2 F</t>
  </si>
  <si>
    <t>H2
Air Lift Estrazione 
1 e 2</t>
  </si>
  <si>
    <t>I1
Elevatore riciclo 2F</t>
  </si>
  <si>
    <t>I2
Air Lift Estrazione 5 e 6</t>
  </si>
  <si>
    <t>L1
Macinazione 1F interno</t>
  </si>
  <si>
    <t>L2
Air Lift Estrazione 3 e 4</t>
  </si>
  <si>
    <t>M2
Air Lift Estrazione 7 e 8</t>
  </si>
  <si>
    <t>M4
Tagliasacchi 2</t>
  </si>
  <si>
    <t>N4
Tagliasacchi 1</t>
  </si>
  <si>
    <t>P3
Nastro 7 ATB</t>
  </si>
  <si>
    <t>Q2
Insaccatrice 2</t>
  </si>
  <si>
    <t>Q3
Nastro 4 e 5 ATB</t>
  </si>
  <si>
    <t>S2
Silo Insacco 1</t>
  </si>
  <si>
    <t>T2
Silo Insacco 2</t>
  </si>
  <si>
    <t>T3
Estrazione Silo 8 ATB</t>
  </si>
  <si>
    <t>U
Elevatore Clinker 1</t>
  </si>
  <si>
    <t>U2
Silo Insacco 3</t>
  </si>
  <si>
    <t>U3
Pallettizzatrice 1</t>
  </si>
  <si>
    <t>V
Elevatore clinker 2</t>
  </si>
  <si>
    <t>V2
Silo Insacco 4</t>
  </si>
  <si>
    <t>V3
Pallettizzatrice 2</t>
  </si>
  <si>
    <t>Z
Trasporto linea 1</t>
  </si>
  <si>
    <t>Z2
Silo Insacco 5</t>
  </si>
  <si>
    <t>Mercurio (Hg)</t>
  </si>
  <si>
    <t>NOTA:</t>
  </si>
  <si>
    <t>D3
Scarico clinker FLS</t>
  </si>
  <si>
    <t>N3
Silo ATB</t>
  </si>
  <si>
    <t>O3
Nastro 6 ATB</t>
  </si>
  <si>
    <t>V1
Bilancia Carbone FLS</t>
  </si>
  <si>
    <t>Z1
Bilancia precalcinatore</t>
  </si>
  <si>
    <t>O
Air lift riserva</t>
  </si>
  <si>
    <t>Z3
Elevatore farina 1C</t>
  </si>
  <si>
    <t>Consumo termico specifico (kWh/ton)</t>
  </si>
  <si>
    <t>Consumo elettrico specifico (kWh/ton)</t>
  </si>
  <si>
    <t>Produzione cemento</t>
  </si>
  <si>
    <t>Cemento</t>
  </si>
  <si>
    <t>B, C4, B4
Cottura clinker M.03</t>
  </si>
  <si>
    <t>mbar</t>
  </si>
  <si>
    <t>Pressione aria di rete</t>
  </si>
  <si>
    <t>bar</t>
  </si>
  <si>
    <t>Sistema di scuotimento e lavaggio maniche</t>
  </si>
  <si>
    <t xml:space="preserve">In tramoggia situata all'interno di Capannone </t>
  </si>
  <si>
    <t>Additivo riducente
(Solfato Ferroso)</t>
  </si>
  <si>
    <t>Solido</t>
  </si>
  <si>
    <t>Silo metallico</t>
  </si>
  <si>
    <t>Cisternette in PVC</t>
  </si>
  <si>
    <t xml:space="preserve">Fossa di scarico situata all'interno di Capannone </t>
  </si>
  <si>
    <t>Delta P</t>
  </si>
  <si>
    <t>Temperatura fumi</t>
  </si>
  <si>
    <t>Consumo specifico di energia elettrica (Cemento)</t>
  </si>
  <si>
    <t>R4</t>
  </si>
  <si>
    <t>R13</t>
  </si>
  <si>
    <t>Ton</t>
  </si>
  <si>
    <t>M.05</t>
  </si>
  <si>
    <t>Ciclo produttivo Cemento</t>
  </si>
  <si>
    <t>Componenti rimossi da apparecchiature fuori uso, 
diversi da quelli di cui alla voce 16 02 15</t>
  </si>
  <si>
    <t>Apparecchiature fuori uso, diverse da quelle di cui alle 
voci da 16 02 09 a 16 02 13</t>
  </si>
  <si>
    <t>Bacini di contenimento</t>
  </si>
  <si>
    <t>Sili metallici</t>
  </si>
  <si>
    <t>Prodotto</t>
  </si>
  <si>
    <t>Punto di rilievo fonometrico</t>
  </si>
  <si>
    <t>dB(A)</t>
  </si>
  <si>
    <t>Sono stati utilizzati limiti di rumorosità ai sensi del DPCM 01 03 91, in quanto il Comune di Maddaloni non ha provveduto alla classificazione acustica del proprio territorio. I rilievi fonometrici sono stati eseguiti con in funzione durante il periodo diurno i mulini cemento ed i mezzi in ingresso/uscita dallo stabilimento e durante il periodo notturno con i soli mulini cemento in marcia.</t>
  </si>
  <si>
    <r>
      <t>P5</t>
    </r>
    <r>
      <rPr>
        <sz val="10"/>
        <color indexed="8"/>
        <rFont val="Times New Roman"/>
        <family val="1"/>
      </rPr>
      <t xml:space="preserve"> - Al perimetro dell’area impianti in corrispondenza della zona pesa/uffici –</t>
    </r>
  </si>
  <si>
    <t xml:space="preserve">EMISSIONE               (classe VI)
Prescrizione AIA pto. B.5.3.1
</t>
  </si>
  <si>
    <r>
      <t>P6</t>
    </r>
    <r>
      <rPr>
        <sz val="10"/>
        <color indexed="8"/>
        <rFont val="Times New Roman"/>
        <family val="1"/>
      </rPr>
      <t xml:space="preserve"> - Al perimetro dell’area impianti nella parte retrostante zona grattatrice</t>
    </r>
  </si>
  <si>
    <r>
      <t>P7</t>
    </r>
    <r>
      <rPr>
        <sz val="10"/>
        <color indexed="8"/>
        <rFont val="Times New Roman"/>
        <family val="1"/>
      </rPr>
      <t xml:space="preserve"> - Al perimetro dell’area impianti in corrispondenza del piazzale insaccaggio</t>
    </r>
  </si>
  <si>
    <t>Flusso di massa
(Kg/anno)</t>
  </si>
  <si>
    <t>vedere nota</t>
  </si>
  <si>
    <t>&lt;</t>
  </si>
  <si>
    <t>Vedere nota</t>
  </si>
  <si>
    <t>Vedere nota.</t>
  </si>
  <si>
    <t>Vedere note.</t>
  </si>
  <si>
    <t xml:space="preserve">F1
Trasporto Cemento </t>
  </si>
  <si>
    <r>
      <t>Concentrazione limite da normativa o autorizzata in AIA [mg/Nm</t>
    </r>
    <r>
      <rPr>
        <b/>
        <vertAlign val="superscript"/>
        <sz val="10"/>
        <rFont val="Tahoma"/>
        <family val="2"/>
      </rPr>
      <t>3</t>
    </r>
    <r>
      <rPr>
        <b/>
        <sz val="10"/>
        <rFont val="Tahoma"/>
        <family val="2"/>
      </rPr>
      <t>]</t>
    </r>
  </si>
  <si>
    <t>F2
Sili cemento 5 e 6</t>
  </si>
  <si>
    <t>SI-1</t>
  </si>
  <si>
    <t>pH</t>
  </si>
  <si>
    <t>5,5 – 9,5 (unità di pH)</t>
  </si>
  <si>
    <t>non applicabile</t>
  </si>
  <si>
    <t>---</t>
  </si>
  <si>
    <t>Colore</t>
  </si>
  <si>
    <t>Non percettibile con diluizione 1:20</t>
  </si>
  <si>
    <t>Non percettibile con diluizione 1:10</t>
  </si>
  <si>
    <t>Odore</t>
  </si>
  <si>
    <t>Non molesto</t>
  </si>
  <si>
    <t>Non percettibile</t>
  </si>
  <si>
    <t>Materiali grossolani</t>
  </si>
  <si>
    <t>Assenti</t>
  </si>
  <si>
    <t>Solidi sospesi totali</t>
  </si>
  <si>
    <t>≤</t>
  </si>
  <si>
    <t>BOD5</t>
  </si>
  <si>
    <t>COD</t>
  </si>
  <si>
    <t>Alluminio (Al)</t>
  </si>
  <si>
    <t>Arsenico (As)</t>
  </si>
  <si>
    <t>Bario (Ba)</t>
  </si>
  <si>
    <t>Boro (B)</t>
  </si>
  <si>
    <t>Cadmio (Cd)</t>
  </si>
  <si>
    <t>Cromo Totale(Cr)</t>
  </si>
  <si>
    <t>Cromo VI (Cr)</t>
  </si>
  <si>
    <t>Ferro (Fe)</t>
  </si>
  <si>
    <t>Manganese (Mn)</t>
  </si>
  <si>
    <t>Nichel (Ni)</t>
  </si>
  <si>
    <t>Piombo (Pb)</t>
  </si>
  <si>
    <t>Rame (Cu)</t>
  </si>
  <si>
    <t>Selenio (Se)</t>
  </si>
  <si>
    <t>Stagno (Sn)</t>
  </si>
  <si>
    <t>Zinco (Zn)</t>
  </si>
  <si>
    <t>Cianuri Totali (CN)</t>
  </si>
  <si>
    <t>Cloro attivo libero</t>
  </si>
  <si>
    <t>Solfuri (H2S)</t>
  </si>
  <si>
    <t>Solfiti (SO3)</t>
  </si>
  <si>
    <t>Solfati (SO4)</t>
  </si>
  <si>
    <t>Cloruri (Cl)</t>
  </si>
  <si>
    <t>Fluoruri (F)</t>
  </si>
  <si>
    <t>Fosforo totale (P)</t>
  </si>
  <si>
    <t>Azoto ammoniacale (NH4)</t>
  </si>
  <si>
    <t>Azoto nitroso (N)</t>
  </si>
  <si>
    <t>Azoto nitrico (come N)</t>
  </si>
  <si>
    <t>Grassi ed oli naturali vegetali</t>
  </si>
  <si>
    <t>Idrocarburi totali</t>
  </si>
  <si>
    <t>Fenoli</t>
  </si>
  <si>
    <t>Aldeidi</t>
  </si>
  <si>
    <t>Solventi organici aromatici</t>
  </si>
  <si>
    <t>Solventi organici azotati</t>
  </si>
  <si>
    <t>Tensioattivi totali (MABS)</t>
  </si>
  <si>
    <t>Pesticidi fosforati</t>
  </si>
  <si>
    <t>Pesticidi totali</t>
  </si>
  <si>
    <t>Aldrin</t>
  </si>
  <si>
    <t>Dieldrin</t>
  </si>
  <si>
    <t>Endrin</t>
  </si>
  <si>
    <t>Isodrin</t>
  </si>
  <si>
    <t>Solventi clorurati</t>
  </si>
  <si>
    <t>Escherichia Coli</t>
  </si>
  <si>
    <t>Saggio di tossicità acuta</t>
  </si>
  <si>
    <t>Campione non accettabile se dopo 24 ore il n. degli organismi immobili è ≤ del 50 % del totale</t>
  </si>
  <si>
    <t>Nota: nei casi in cui la concentrazione in % del valore limite di emissione è pari a zero significa che il valore di concentrazione è risultato essere inferiore al limite di rilevabilità strumentale.</t>
  </si>
  <si>
    <t>-42,80 metri</t>
  </si>
  <si>
    <t>Misurazione relativa al Pozzo P1</t>
  </si>
  <si>
    <t xml:space="preserve">Concentrazione soglia di riferimento acque sotterranee
</t>
  </si>
  <si>
    <t>Unità di misura</t>
  </si>
  <si>
    <t>Concentrazione</t>
  </si>
  <si>
    <t>Concentrazione in % della soglia di riferimento acque sotterranee</t>
  </si>
  <si>
    <t>Pozzo P1</t>
  </si>
  <si>
    <t>unità</t>
  </si>
  <si>
    <t>incolore</t>
  </si>
  <si>
    <t>inodore</t>
  </si>
  <si>
    <t>Conducibilità</t>
  </si>
  <si>
    <t>µS/cm</t>
  </si>
  <si>
    <t>Residuo fisso a 180°C</t>
  </si>
  <si>
    <t>mg/l</t>
  </si>
  <si>
    <t>Durezza Totale</t>
  </si>
  <si>
    <t>°F</t>
  </si>
  <si>
    <t>Cloruri</t>
  </si>
  <si>
    <t>Solfati</t>
  </si>
  <si>
    <t xml:space="preserve">Alluminio </t>
  </si>
  <si>
    <t>µg/l</t>
  </si>
  <si>
    <t xml:space="preserve">Antimonio </t>
  </si>
  <si>
    <t xml:space="preserve">Arsenico </t>
  </si>
  <si>
    <t>Boro</t>
  </si>
  <si>
    <t>Cadmio</t>
  </si>
  <si>
    <t>Calcio</t>
  </si>
  <si>
    <t>Cromo Totale</t>
  </si>
  <si>
    <t>Ferro</t>
  </si>
  <si>
    <t>Manganese</t>
  </si>
  <si>
    <t>Magnesio</t>
  </si>
  <si>
    <t>Mercurio</t>
  </si>
  <si>
    <t xml:space="preserve">Nichel </t>
  </si>
  <si>
    <t xml:space="preserve">Piombo </t>
  </si>
  <si>
    <t xml:space="preserve">Rame </t>
  </si>
  <si>
    <t xml:space="preserve">Selenio </t>
  </si>
  <si>
    <t>Sodio</t>
  </si>
  <si>
    <t>Vanadio</t>
  </si>
  <si>
    <t>Ammoniaca</t>
  </si>
  <si>
    <t>Nitriti</t>
  </si>
  <si>
    <t>Nitrati</t>
  </si>
  <si>
    <t>([NO3]/50+[NO2]/0,5)</t>
  </si>
  <si>
    <t xml:space="preserve">Cianuri </t>
  </si>
  <si>
    <t>TOC</t>
  </si>
  <si>
    <t>Disinfettante residuo</t>
  </si>
  <si>
    <t>Nota: nei casi in cui la concentrazione in % della soglia di riferimento acque sotterranee è pari a zero significa che il valore di concentrazione è risultato essere inferiore al limite di rilevabilità strumentale.</t>
  </si>
  <si>
    <t>COMPOSTI ORGANICI AROMATICI</t>
  </si>
  <si>
    <t>Benzene</t>
  </si>
  <si>
    <t>Etilbenzene</t>
  </si>
  <si>
    <t>Toluene</t>
  </si>
  <si>
    <t>p-xilene</t>
  </si>
  <si>
    <t>Stirene</t>
  </si>
  <si>
    <t>IPA</t>
  </si>
  <si>
    <t>Benzo(a)antracene</t>
  </si>
  <si>
    <t>Benzo(a)pirene</t>
  </si>
  <si>
    <t>Benzo(b)fluorantene</t>
  </si>
  <si>
    <t>Benzo(k)fluorantene</t>
  </si>
  <si>
    <t>Benzo(g,h,i)perilene</t>
  </si>
  <si>
    <t>Crisene</t>
  </si>
  <si>
    <t>Dibenzo(a,h)antracene</t>
  </si>
  <si>
    <t>Indenopirene</t>
  </si>
  <si>
    <t>Pirene</t>
  </si>
  <si>
    <t>Sommatoria:
Benzo(b)fluorantene
Benzo(k)fluorantene
Benzo(g,h,i)perilene
Indenopirene</t>
  </si>
  <si>
    <t>Misurazione relativa al Pozzo P2</t>
  </si>
  <si>
    <t>Pozzo P2</t>
  </si>
  <si>
    <t>Non applicabile</t>
  </si>
  <si>
    <t>-43,71 metri</t>
  </si>
  <si>
    <t>Misurazione relativa al Pozzo P4</t>
  </si>
  <si>
    <t>Pozzo P4</t>
  </si>
  <si>
    <r>
      <t>Combustibile utilizzato</t>
    </r>
    <r>
      <rPr>
        <b/>
        <vertAlign val="superscript"/>
        <sz val="12"/>
        <color indexed="8"/>
        <rFont val="Tahoma"/>
        <family val="2"/>
      </rPr>
      <t xml:space="preserve">4
</t>
    </r>
    <r>
      <rPr>
        <b/>
        <sz val="12"/>
        <color indexed="8"/>
        <rFont val="Tahoma"/>
        <family val="2"/>
      </rPr>
      <t>Quantità (ton)</t>
    </r>
  </si>
  <si>
    <r>
      <t>Potenza termica di combustione</t>
    </r>
    <r>
      <rPr>
        <b/>
        <vertAlign val="superscript"/>
        <sz val="12"/>
        <color indexed="8"/>
        <rFont val="Tahoma"/>
        <family val="2"/>
      </rPr>
      <t>5</t>
    </r>
    <r>
      <rPr>
        <b/>
        <sz val="12"/>
        <color indexed="8"/>
        <rFont val="Tahoma"/>
        <family val="2"/>
      </rPr>
      <t xml:space="preserve"> (MW)</t>
    </r>
  </si>
  <si>
    <t>Non previsto</t>
  </si>
  <si>
    <t>Quantità mensili prodotte</t>
  </si>
  <si>
    <t xml:space="preserve">[quantità TOTALE] </t>
  </si>
  <si>
    <t xml:space="preserve">H302
H315
H319
H412
</t>
  </si>
  <si>
    <t xml:space="preserve">Solfato di ferro 30-60%
Magnesio carbonato 3-7%
Solfato di manganese 1-3%
</t>
  </si>
  <si>
    <t xml:space="preserve">H302
H373
</t>
  </si>
  <si>
    <t xml:space="preserve">H318
H315
H317
H335
</t>
  </si>
  <si>
    <t xml:space="preserve">/
</t>
  </si>
  <si>
    <t xml:space="preserve">I dati relativi agli interventi di manutenzione sugli impianti di abbattimento degli inquinanti sono riportati nel "Registro di Esercizio Impianti di Abbattimento" e nel "Registro Manutenzione Degli Impianti di Abbattimento" allegati in copia al presente </t>
  </si>
  <si>
    <t xml:space="preserve">Solido </t>
  </si>
  <si>
    <t>Doc. Simpes n°289 del 31 Ottobre 2019</t>
  </si>
  <si>
    <t>4-5/11/2019</t>
  </si>
  <si>
    <t>Plastica -  (nuova attribuzione CER)</t>
  </si>
  <si>
    <t>17 02 03</t>
  </si>
  <si>
    <t>Rifiuti ospedalieri (residui visite mediche 2018)</t>
  </si>
  <si>
    <t>18 01 03*</t>
  </si>
  <si>
    <t>D15</t>
  </si>
  <si>
    <t>Pneumatici fuori uso</t>
  </si>
  <si>
    <t>16 01 03</t>
  </si>
  <si>
    <t>Analisi del 18/04/2019 -  RdP n. 026A/17/19</t>
  </si>
  <si>
    <t>Analisi del 08/10/2019 -  RdP n. 0123/7/19</t>
  </si>
  <si>
    <t>Nota: il valore del flusso di massa annuale, riportato in corrispondenza della seconda misurazione, è stato calcolato sulla base dei valori medi di portata e di concentrazione relativi alle due misurazioni discontinue effettuate nell'anno 2019.</t>
  </si>
  <si>
    <t>Analisi del 17/04/2019 -  RdP n. 026A/4/19</t>
  </si>
  <si>
    <t>Analisi del 11/10/2019 -  RdP n. 0123/19/19</t>
  </si>
  <si>
    <t>Analisi del 17/04/2019 -  RdP n. 026A/7/19</t>
  </si>
  <si>
    <t>Analisi del 22/10/2019 -  RdP n. 0123/33/19</t>
  </si>
  <si>
    <t>Analisi del 18/04/2019 -  RdP n. 026A/31/19</t>
  </si>
  <si>
    <t>Analisi del 08/10/2019 -  RdP n. 0123/1/19</t>
  </si>
  <si>
    <t>Analisi del 17/04/2019 -  RdP n. 026A/14/19</t>
  </si>
  <si>
    <t>Analisi del 11/10/2019 -  RdP n. 0123/20/19</t>
  </si>
  <si>
    <t>Analisi del 18/04/2019 -  RdP n. 026A/27/19</t>
  </si>
  <si>
    <t>Analisi del 08/10/2019 -  RdP n. 0123/2/19</t>
  </si>
  <si>
    <t>Analisi del 17/04/2019 -  RdP n. 026A/1/19</t>
  </si>
  <si>
    <t>Analisi del 22/10/2019 -  RdP n. 0123/35/19</t>
  </si>
  <si>
    <t>Analisi del 17/04/2019 -  RdP n. 026A/12/19</t>
  </si>
  <si>
    <t>Analisi del 08/10/2019 -  RdP n. 0123/17/19</t>
  </si>
  <si>
    <t>Analisi del 18/04/2019 -  RdP n. 026A/18/19</t>
  </si>
  <si>
    <t>Analisi del 08/10/2019 -  RdP n. 0123/18/19</t>
  </si>
  <si>
    <t>Analisi del 18/04/2019 -  RdP n. 026A/28/19</t>
  </si>
  <si>
    <t>Analisi del 08/10/2019 -  RdP n. 0123/3/19</t>
  </si>
  <si>
    <t>Analisi del 17/04/2019 -  RdP n. 026A/10/19</t>
  </si>
  <si>
    <t>Analisi del 08/10/2019 -  RdP n. 0123/15/19</t>
  </si>
  <si>
    <t>Analisi del 17/04/2019 -  RdP n. 026A/13/19</t>
  </si>
  <si>
    <t>Analisi del 11/10/2019 -  RdP n. 0123/21/19</t>
  </si>
  <si>
    <t>Analisi del 17/04/2019 -  RdP n. 026A/5/19</t>
  </si>
  <si>
    <t>Analisi del 22/10/2019 -  RdP n. 0123/32/19</t>
  </si>
  <si>
    <t>Analisi del 17/04/2019 -  RdP n. 026A/9/19</t>
  </si>
  <si>
    <t>Analisi del 08/10/2019 -  RdP n. 0123/14/19</t>
  </si>
  <si>
    <t>Analisi del 17/04/2019 -  RdP n. 026A/11/19</t>
  </si>
  <si>
    <t>Analisi del 08/10/2019 -  RdP n. 0123/16/19</t>
  </si>
  <si>
    <t>Analisi del 17/04/2019 -  RdP n. 026A/6/19</t>
  </si>
  <si>
    <t>Analisi del 22/10/2019 -  RdP n. 0123/36/19</t>
  </si>
  <si>
    <t>Analisi del 17/04/2019 -  RdP n. 026A/15/19</t>
  </si>
  <si>
    <t>Analisi del 11/10/2019 -  RdP n. 0123/22/19</t>
  </si>
  <si>
    <t>Analisi del 17/04/2019 -  RdP n. 026A/8/19</t>
  </si>
  <si>
    <t>Analisi del 22/10/2019 -  RdP n. 0123/34/19</t>
  </si>
  <si>
    <t>Analisi del 18/04/2019 -  RdP n. 026A/25/19</t>
  </si>
  <si>
    <t>Analisi del 08/10/2019 -  RdP n. 0123/4/19</t>
  </si>
  <si>
    <t>Analisi del 18/04/2019 -  RdP n. 026A/29/19</t>
  </si>
  <si>
    <t>Analisi del 08/10/2019 -  RdP n. 0123/5/19</t>
  </si>
  <si>
    <t>Analisi del 17/04/2019 -  RdP n. 026A/16/19</t>
  </si>
  <si>
    <t>Analisi del 11/10/2019 -  RdP n. 0123/23/19</t>
  </si>
  <si>
    <t>Analisi del 18/04/2019 -  RdP n. 026A/26/19</t>
  </si>
  <si>
    <t>Analisi del 11/10/2019 -  RdP n. 0123/24/19</t>
  </si>
  <si>
    <t>Analisi del 18/04/2019 -  RdP n. 026A/33/19</t>
  </si>
  <si>
    <t>Analisi del 11/10/2019 -  RdP n. 0123/25/19</t>
  </si>
  <si>
    <t>Analisi del 18/04/2019 -  RdP n. 026A/34/19</t>
  </si>
  <si>
    <t>Analisi del 11/10/2019 -  RdP n. 0123/26/19</t>
  </si>
  <si>
    <t>Analisi del 18/04/2019 -  RdP n. 026A/19/19</t>
  </si>
  <si>
    <t>Analisi del 08/10/2019 -  RdP n. 0123/8/19</t>
  </si>
  <si>
    <t>Analisi del 18/04/2019 -  RdP n. 026A/20/19</t>
  </si>
  <si>
    <t>Analisi del 08/10/2019 -  RdP n. 0123/9/19</t>
  </si>
  <si>
    <t>Analisi del 18/04/2019 -  RdP n. 026A/21/19</t>
  </si>
  <si>
    <t>Analisi del 08/10/2019 -  RdP n. 0123/10/19</t>
  </si>
  <si>
    <t>Analisi del 18/04/2019 -  RdP n. 026A/32/19</t>
  </si>
  <si>
    <t>Analisi del 11/10/2019 -  RdP n. 0123/29/19</t>
  </si>
  <si>
    <t>Analisi del 17/04/2019 -  RdP n. 026A/2/19</t>
  </si>
  <si>
    <t>Analisi del 11/10/2019 -  RdP n. 0123/30/19</t>
  </si>
  <si>
    <t>Analisi del 18/04/2019 -  RdP n. 026A/22/19</t>
  </si>
  <si>
    <t>Analisi del 08/10/2019 -  RdP n. 0123/11/19</t>
  </si>
  <si>
    <t>Analisi del 18/04/2019 -  RdP n. 026A/35/19</t>
  </si>
  <si>
    <t>Analisi del 11/10/2019 -  RdP n. 0123/28/19</t>
  </si>
  <si>
    <t>Analisi del 17/04/2019 -  RdP n. 026A/3/19</t>
  </si>
  <si>
    <t>Analisi del 11/10/2019 -  RdP n. 0123/31/19</t>
  </si>
  <si>
    <t>Analisi del 18/04/2019 -  RdP n. 026A/23/19</t>
  </si>
  <si>
    <t>Analisi del 08/10/2019 -  RdP n. 0123/12/19</t>
  </si>
  <si>
    <t>Analisi del 18/04/2019 -  RdP n. 026A/36/19</t>
  </si>
  <si>
    <t>Analisi del 11/10/2019 -  RdP n. 0123/27/19</t>
  </si>
  <si>
    <t>Analisi del 18/04/2019 -  RdP n. 026A/24/19</t>
  </si>
  <si>
    <t>Analisi del 08/10/2019 -  RdP n. 0123/13/19</t>
  </si>
  <si>
    <t>Emissioni in atmosfera non monitorate nel corso del 2019 in quanto i relativi impianti non sono stati in esercizio nel corso dell'anno.</t>
  </si>
  <si>
    <t>A1                    Trasporto linea 2</t>
  </si>
  <si>
    <t>A4                    Elevatore farina 2C</t>
  </si>
  <si>
    <t>B                          Forno FLS</t>
  </si>
  <si>
    <t>B2                            Silo Polverino</t>
  </si>
  <si>
    <t>B4                         Forno FLS</t>
  </si>
  <si>
    <t>C1                       Deposito clinker 2</t>
  </si>
  <si>
    <t>C2                           Silo farina 2</t>
  </si>
  <si>
    <t>C4                         Forno FLS</t>
  </si>
  <si>
    <t>E4                        Nastro 11 ATB</t>
  </si>
  <si>
    <t>F3                        Nastro 3 ATB</t>
  </si>
  <si>
    <t>G3                          Nastro 10 ATB</t>
  </si>
  <si>
    <t>H3                          Siletto clinker ATB</t>
  </si>
  <si>
    <t>L                          Siletto farina 1</t>
  </si>
  <si>
    <t>M                             Air lift Crudo</t>
  </si>
  <si>
    <t>M3                          Nastro 8 ATB</t>
  </si>
  <si>
    <t>M5                          Caldaia Menestrina 1</t>
  </si>
  <si>
    <t>M6                          Caldaia Menestrina 2</t>
  </si>
  <si>
    <t>N
Air lift Forno</t>
  </si>
  <si>
    <t>O1
Separatore 1F</t>
  </si>
  <si>
    <t>R                           Canaletta farina</t>
  </si>
  <si>
    <t>R2                         Insaccatrice 3</t>
  </si>
  <si>
    <t>S                        Scarico Forno 1</t>
  </si>
  <si>
    <t>S3
Estrazione silo 7 ATB</t>
  </si>
  <si>
    <t>T                             Scarico Forno 2</t>
  </si>
  <si>
    <t>T1                            Sili Carbone Grezzo</t>
  </si>
  <si>
    <t>U1                            Scarico Aut. Carbone</t>
  </si>
  <si>
    <t>Analisi del 05/11/2019 RdP n. 0125/2/19</t>
  </si>
  <si>
    <t>7,5 (unità di pH)</t>
  </si>
  <si>
    <t>21,3 °C</t>
  </si>
  <si>
    <t>OTTOBRE 2019</t>
  </si>
  <si>
    <r>
      <t>Analisi del</t>
    </r>
    <r>
      <rPr>
        <b/>
        <sz val="12"/>
        <color indexed="8"/>
        <rFont val="Tahoma"/>
        <family val="2"/>
      </rPr>
      <t xml:space="preserve"> 22/10/2019</t>
    </r>
    <r>
      <rPr>
        <sz val="12"/>
        <color indexed="8"/>
        <rFont val="Tahoma"/>
        <family val="2"/>
      </rPr>
      <t xml:space="preserve">  RdP n.</t>
    </r>
    <r>
      <rPr>
        <b/>
        <sz val="12"/>
        <color indexed="8"/>
        <rFont val="Tahoma"/>
        <family val="2"/>
      </rPr>
      <t>1932/19</t>
    </r>
  </si>
  <si>
    <t>-46,10 metri</t>
  </si>
  <si>
    <r>
      <t xml:space="preserve">Analisi del </t>
    </r>
    <r>
      <rPr>
        <b/>
        <sz val="12"/>
        <color indexed="8"/>
        <rFont val="Tahoma"/>
        <family val="2"/>
      </rPr>
      <t>22/10/2019</t>
    </r>
    <r>
      <rPr>
        <sz val="12"/>
        <color indexed="8"/>
        <rFont val="Tahoma"/>
        <family val="2"/>
      </rPr>
      <t xml:space="preserve">  RdP n.</t>
    </r>
    <r>
      <rPr>
        <b/>
        <sz val="12"/>
        <color indexed="8"/>
        <rFont val="Tahoma"/>
        <family val="2"/>
      </rPr>
      <t>1933/19</t>
    </r>
  </si>
  <si>
    <r>
      <t xml:space="preserve">Analisi del </t>
    </r>
    <r>
      <rPr>
        <b/>
        <sz val="12"/>
        <color indexed="8"/>
        <rFont val="Tahoma"/>
        <family val="2"/>
      </rPr>
      <t>22/10/2019</t>
    </r>
    <r>
      <rPr>
        <sz val="12"/>
        <color indexed="8"/>
        <rFont val="Tahoma"/>
        <family val="2"/>
      </rPr>
      <t xml:space="preserve">  RdP n.</t>
    </r>
    <r>
      <rPr>
        <b/>
        <sz val="12"/>
        <color indexed="8"/>
        <rFont val="Tahoma"/>
        <family val="2"/>
      </rPr>
      <t>1935/19</t>
    </r>
  </si>
  <si>
    <t>BTEX</t>
  </si>
  <si>
    <r>
      <t>Clinker</t>
    </r>
    <r>
      <rPr>
        <b/>
        <sz val="12"/>
        <color indexed="8"/>
        <rFont val="Tahoma"/>
        <family val="2"/>
      </rPr>
      <t xml:space="preserve"> </t>
    </r>
    <r>
      <rPr>
        <sz val="12"/>
        <color indexed="8"/>
        <rFont val="Tahoma"/>
        <family val="2"/>
      </rPr>
      <t xml:space="preserve">      </t>
    </r>
  </si>
  <si>
    <t>Nel corso dell'anno 2019 non sono stati ricevuti rifiuti non pericolosi recuperabili come materia</t>
  </si>
  <si>
    <t>SI per rifiuti non pericolosi recuperabili come materia</t>
  </si>
  <si>
    <t>Come da Scheda Dati Sicurezza</t>
  </si>
  <si>
    <t>Cementi prodotti secondo la norma UNI EN 197-1</t>
  </si>
  <si>
    <t>Capannone in cemento armato</t>
  </si>
  <si>
    <r>
      <t>Pozzo (P1,P2,</t>
    </r>
    <r>
      <rPr>
        <b/>
        <sz val="12"/>
        <color indexed="8"/>
        <rFont val="Tahoma"/>
        <family val="2"/>
      </rPr>
      <t>P4)</t>
    </r>
  </si>
  <si>
    <t>Nel corso dell’anno 2019 la linea di cottura del clinker non è mai stata in funzione e pertanto non vi è stato alcun consumo di pet-coke e/o olio combustibile</t>
  </si>
  <si>
    <t>Parametro non previsto dall' AIA</t>
  </si>
  <si>
    <t>Misurazione non prevista dall' AIA</t>
  </si>
  <si>
    <t>• Periodo diurno:mulino cemento F2;insaccaggio; mezzi in ingresso uscita dallo stabilimento.
• Periodo notturno:
mulino cemento F2.</t>
  </si>
  <si>
    <t>Presso la cementeria di Maddaloni nel 2019 non sono stati né ricevuti, ne recuperati rifiuti non pericolosi come materia</t>
  </si>
  <si>
    <r>
      <t>Nm</t>
    </r>
    <r>
      <rPr>
        <vertAlign val="superscript"/>
        <sz val="12"/>
        <color indexed="8"/>
        <rFont val="Tahoma"/>
        <family val="2"/>
      </rPr>
      <t>3</t>
    </r>
    <r>
      <rPr>
        <sz val="12"/>
        <color indexed="8"/>
        <rFont val="Tahoma"/>
        <family val="2"/>
      </rPr>
      <t>/h</t>
    </r>
  </si>
  <si>
    <t>Nel corso dell'anno 2019 la linea di cottura del clinker non è mai stata in esercizio</t>
  </si>
  <si>
    <t>Nel corso dell'anno 2019 i filtri in questione non sono stati in esercizio in quanto la linea di cottura del clinker non è stata in funzione</t>
  </si>
  <si>
    <t>Filtri a tessuto del tipo a maniche</t>
  </si>
  <si>
    <t>Consumo materie prime</t>
  </si>
  <si>
    <t>Nella suddetta tabella non è riportato il consumo specifico di energia termica ed il consumo di combustibile  in quanto nell’anno 2019 non sono stati utilizzati combustibili poichè la linea di cottura del clinker non ha mai funzionato</t>
  </si>
  <si>
    <t>Tensione da rete di distribuzione 220.000 Volt - Potenza Massima Nominale 32 MWe</t>
  </si>
  <si>
    <r>
      <t>04.01.201</t>
    </r>
    <r>
      <rPr>
        <sz val="12"/>
        <color indexed="56"/>
        <rFont val="Tahoma"/>
        <family val="2"/>
      </rPr>
      <t>9</t>
    </r>
  </si>
  <si>
    <r>
      <t>1</t>
    </r>
    <r>
      <rPr>
        <sz val="12"/>
        <color indexed="56"/>
        <rFont val="Tahoma"/>
        <family val="2"/>
      </rPr>
      <t>1</t>
    </r>
    <r>
      <rPr>
        <sz val="12"/>
        <color indexed="8"/>
        <rFont val="Tahoma"/>
        <family val="2"/>
      </rPr>
      <t>.01.201</t>
    </r>
    <r>
      <rPr>
        <sz val="12"/>
        <color indexed="56"/>
        <rFont val="Tahoma"/>
        <family val="2"/>
      </rPr>
      <t>9</t>
    </r>
  </si>
  <si>
    <r>
      <t>1</t>
    </r>
    <r>
      <rPr>
        <sz val="12"/>
        <color indexed="56"/>
        <rFont val="Tahoma"/>
        <family val="2"/>
      </rPr>
      <t>6</t>
    </r>
    <r>
      <rPr>
        <sz val="12"/>
        <color indexed="8"/>
        <rFont val="Tahoma"/>
        <family val="2"/>
      </rPr>
      <t>.01.201</t>
    </r>
    <r>
      <rPr>
        <sz val="12"/>
        <color indexed="56"/>
        <rFont val="Tahoma"/>
        <family val="2"/>
      </rPr>
      <t>9</t>
    </r>
  </si>
  <si>
    <r>
      <t>2</t>
    </r>
    <r>
      <rPr>
        <sz val="12"/>
        <color indexed="56"/>
        <rFont val="Tahoma"/>
        <family val="2"/>
      </rPr>
      <t>3</t>
    </r>
    <r>
      <rPr>
        <sz val="12"/>
        <color indexed="8"/>
        <rFont val="Tahoma"/>
        <family val="2"/>
      </rPr>
      <t>.01.201</t>
    </r>
    <r>
      <rPr>
        <sz val="12"/>
        <color indexed="56"/>
        <rFont val="Tahoma"/>
        <family val="2"/>
      </rPr>
      <t>9</t>
    </r>
  </si>
  <si>
    <t>31.01.2019</t>
  </si>
  <si>
    <r>
      <t>07</t>
    </r>
    <r>
      <rPr>
        <sz val="12"/>
        <color indexed="8"/>
        <rFont val="Tahoma"/>
        <family val="2"/>
      </rPr>
      <t>.02.201</t>
    </r>
    <r>
      <rPr>
        <sz val="12"/>
        <color indexed="56"/>
        <rFont val="Tahoma"/>
        <family val="2"/>
      </rPr>
      <t>9</t>
    </r>
  </si>
  <si>
    <r>
      <t>12</t>
    </r>
    <r>
      <rPr>
        <sz val="12"/>
        <color indexed="8"/>
        <rFont val="Tahoma"/>
        <family val="2"/>
      </rPr>
      <t>.02.201</t>
    </r>
    <r>
      <rPr>
        <sz val="12"/>
        <color indexed="56"/>
        <rFont val="Tahoma"/>
        <family val="2"/>
      </rPr>
      <t>9</t>
    </r>
  </si>
  <si>
    <r>
      <t>20</t>
    </r>
    <r>
      <rPr>
        <sz val="12"/>
        <color indexed="8"/>
        <rFont val="Tahoma"/>
        <family val="2"/>
      </rPr>
      <t>.02.201</t>
    </r>
    <r>
      <rPr>
        <sz val="12"/>
        <color indexed="56"/>
        <rFont val="Tahoma"/>
        <family val="2"/>
      </rPr>
      <t>9</t>
    </r>
  </si>
  <si>
    <t>27.02.2019</t>
  </si>
  <si>
    <r>
      <t>0</t>
    </r>
    <r>
      <rPr>
        <sz val="12"/>
        <color indexed="56"/>
        <rFont val="Tahoma"/>
        <family val="2"/>
      </rPr>
      <t>6</t>
    </r>
    <r>
      <rPr>
        <sz val="12"/>
        <color indexed="8"/>
        <rFont val="Tahoma"/>
        <family val="2"/>
      </rPr>
      <t>.03.201</t>
    </r>
    <r>
      <rPr>
        <sz val="12"/>
        <color indexed="56"/>
        <rFont val="Tahoma"/>
        <family val="2"/>
      </rPr>
      <t>9</t>
    </r>
  </si>
  <si>
    <r>
      <t>1</t>
    </r>
    <r>
      <rPr>
        <sz val="12"/>
        <color indexed="56"/>
        <rFont val="Tahoma"/>
        <family val="2"/>
      </rPr>
      <t>4</t>
    </r>
    <r>
      <rPr>
        <sz val="12"/>
        <color indexed="8"/>
        <rFont val="Tahoma"/>
        <family val="2"/>
      </rPr>
      <t>.03.201</t>
    </r>
    <r>
      <rPr>
        <sz val="12"/>
        <color indexed="56"/>
        <rFont val="Tahoma"/>
        <family val="2"/>
      </rPr>
      <t>9</t>
    </r>
  </si>
  <si>
    <t>22.03.2019</t>
  </si>
  <si>
    <r>
      <t>27.03.201</t>
    </r>
    <r>
      <rPr>
        <sz val="12"/>
        <color indexed="56"/>
        <rFont val="Tahoma"/>
        <family val="2"/>
      </rPr>
      <t>9</t>
    </r>
  </si>
  <si>
    <r>
      <t>0</t>
    </r>
    <r>
      <rPr>
        <sz val="12"/>
        <color indexed="56"/>
        <rFont val="Tahoma"/>
        <family val="2"/>
      </rPr>
      <t>3</t>
    </r>
    <r>
      <rPr>
        <sz val="12"/>
        <color indexed="8"/>
        <rFont val="Tahoma"/>
        <family val="2"/>
      </rPr>
      <t>.04.201</t>
    </r>
    <r>
      <rPr>
        <sz val="12"/>
        <color indexed="56"/>
        <rFont val="Tahoma"/>
        <family val="2"/>
      </rPr>
      <t>9</t>
    </r>
  </si>
  <si>
    <r>
      <t>1</t>
    </r>
    <r>
      <rPr>
        <sz val="12"/>
        <color indexed="56"/>
        <rFont val="Tahoma"/>
        <family val="2"/>
      </rPr>
      <t>0</t>
    </r>
    <r>
      <rPr>
        <sz val="12"/>
        <color indexed="8"/>
        <rFont val="Tahoma"/>
        <family val="2"/>
      </rPr>
      <t>.04.201</t>
    </r>
    <r>
      <rPr>
        <sz val="12"/>
        <color indexed="56"/>
        <rFont val="Tahoma"/>
        <family val="2"/>
      </rPr>
      <t>9</t>
    </r>
  </si>
  <si>
    <r>
      <t>18</t>
    </r>
    <r>
      <rPr>
        <sz val="12"/>
        <color indexed="8"/>
        <rFont val="Tahoma"/>
        <family val="2"/>
      </rPr>
      <t>.04.201</t>
    </r>
    <r>
      <rPr>
        <sz val="12"/>
        <color indexed="56"/>
        <rFont val="Tahoma"/>
        <family val="2"/>
      </rPr>
      <t>9</t>
    </r>
  </si>
  <si>
    <t>24.04.2019</t>
  </si>
  <si>
    <r>
      <t>0</t>
    </r>
    <r>
      <rPr>
        <sz val="12"/>
        <color indexed="56"/>
        <rFont val="Tahoma"/>
        <family val="2"/>
      </rPr>
      <t>3</t>
    </r>
    <r>
      <rPr>
        <sz val="12"/>
        <color indexed="8"/>
        <rFont val="Tahoma"/>
        <family val="2"/>
      </rPr>
      <t>.05.201</t>
    </r>
    <r>
      <rPr>
        <sz val="12"/>
        <color indexed="56"/>
        <rFont val="Tahoma"/>
        <family val="2"/>
      </rPr>
      <t>9</t>
    </r>
  </si>
  <si>
    <r>
      <t>07</t>
    </r>
    <r>
      <rPr>
        <sz val="12"/>
        <color indexed="8"/>
        <rFont val="Tahoma"/>
        <family val="2"/>
      </rPr>
      <t>.05.201</t>
    </r>
    <r>
      <rPr>
        <sz val="12"/>
        <color indexed="56"/>
        <rFont val="Tahoma"/>
        <family val="2"/>
      </rPr>
      <t>9</t>
    </r>
  </si>
  <si>
    <t>14.05.2019</t>
  </si>
  <si>
    <r>
      <t>2</t>
    </r>
    <r>
      <rPr>
        <sz val="12"/>
        <color indexed="56"/>
        <rFont val="Tahoma"/>
        <family val="2"/>
      </rPr>
      <t>3</t>
    </r>
    <r>
      <rPr>
        <sz val="12"/>
        <color indexed="8"/>
        <rFont val="Tahoma"/>
        <family val="2"/>
      </rPr>
      <t>.05.201</t>
    </r>
    <r>
      <rPr>
        <sz val="12"/>
        <color indexed="56"/>
        <rFont val="Tahoma"/>
        <family val="2"/>
      </rPr>
      <t>9</t>
    </r>
  </si>
  <si>
    <t>30.05.2019</t>
  </si>
  <si>
    <t>06.06.2019</t>
  </si>
  <si>
    <r>
      <t>1</t>
    </r>
    <r>
      <rPr>
        <sz val="12"/>
        <color indexed="56"/>
        <rFont val="Tahoma"/>
        <family val="2"/>
      </rPr>
      <t>3</t>
    </r>
    <r>
      <rPr>
        <sz val="12"/>
        <color indexed="8"/>
        <rFont val="Tahoma"/>
        <family val="2"/>
      </rPr>
      <t>.06.201</t>
    </r>
    <r>
      <rPr>
        <sz val="12"/>
        <color indexed="56"/>
        <rFont val="Tahoma"/>
        <family val="2"/>
      </rPr>
      <t>9</t>
    </r>
  </si>
  <si>
    <r>
      <t>20.06.201</t>
    </r>
    <r>
      <rPr>
        <sz val="12"/>
        <color indexed="56"/>
        <rFont val="Tahoma"/>
        <family val="2"/>
      </rPr>
      <t>9</t>
    </r>
  </si>
  <si>
    <r>
      <t>27.06.201</t>
    </r>
    <r>
      <rPr>
        <sz val="12"/>
        <color indexed="56"/>
        <rFont val="Tahoma"/>
        <family val="2"/>
      </rPr>
      <t>9</t>
    </r>
  </si>
  <si>
    <r>
      <t>0</t>
    </r>
    <r>
      <rPr>
        <sz val="12"/>
        <color indexed="56"/>
        <rFont val="Tahoma"/>
        <family val="2"/>
      </rPr>
      <t>4</t>
    </r>
    <r>
      <rPr>
        <sz val="12"/>
        <color indexed="8"/>
        <rFont val="Tahoma"/>
        <family val="2"/>
      </rPr>
      <t>.07.201</t>
    </r>
    <r>
      <rPr>
        <sz val="12"/>
        <color indexed="56"/>
        <rFont val="Tahoma"/>
        <family val="2"/>
      </rPr>
      <t>9</t>
    </r>
  </si>
  <si>
    <r>
      <t>1</t>
    </r>
    <r>
      <rPr>
        <sz val="12"/>
        <color indexed="56"/>
        <rFont val="Tahoma"/>
        <family val="2"/>
      </rPr>
      <t>1</t>
    </r>
    <r>
      <rPr>
        <sz val="12"/>
        <color indexed="8"/>
        <rFont val="Tahoma"/>
        <family val="2"/>
      </rPr>
      <t>.07.201</t>
    </r>
    <r>
      <rPr>
        <sz val="12"/>
        <color indexed="56"/>
        <rFont val="Tahoma"/>
        <family val="2"/>
      </rPr>
      <t>9</t>
    </r>
  </si>
  <si>
    <r>
      <t>18</t>
    </r>
    <r>
      <rPr>
        <sz val="12"/>
        <color indexed="8"/>
        <rFont val="Tahoma"/>
        <family val="2"/>
      </rPr>
      <t>.07.201</t>
    </r>
    <r>
      <rPr>
        <sz val="12"/>
        <color indexed="56"/>
        <rFont val="Tahoma"/>
        <family val="2"/>
      </rPr>
      <t>9</t>
    </r>
  </si>
  <si>
    <r>
      <t>2</t>
    </r>
    <r>
      <rPr>
        <sz val="12"/>
        <color indexed="56"/>
        <rFont val="Tahoma"/>
        <family val="2"/>
      </rPr>
      <t>5</t>
    </r>
    <r>
      <rPr>
        <sz val="12"/>
        <color indexed="8"/>
        <rFont val="Tahoma"/>
        <family val="2"/>
      </rPr>
      <t>.07.201</t>
    </r>
    <r>
      <rPr>
        <sz val="12"/>
        <color indexed="56"/>
        <rFont val="Tahoma"/>
        <family val="2"/>
      </rPr>
      <t>9</t>
    </r>
  </si>
  <si>
    <r>
      <t>0</t>
    </r>
    <r>
      <rPr>
        <sz val="12"/>
        <color indexed="56"/>
        <rFont val="Tahoma"/>
        <family val="2"/>
      </rPr>
      <t>1</t>
    </r>
    <r>
      <rPr>
        <sz val="12"/>
        <color indexed="8"/>
        <rFont val="Tahoma"/>
        <family val="2"/>
      </rPr>
      <t>.08.201</t>
    </r>
    <r>
      <rPr>
        <sz val="12"/>
        <color indexed="56"/>
        <rFont val="Tahoma"/>
        <family val="2"/>
      </rPr>
      <t>9</t>
    </r>
  </si>
  <si>
    <r>
      <t>29</t>
    </r>
    <r>
      <rPr>
        <sz val="12"/>
        <color indexed="8"/>
        <rFont val="Tahoma"/>
        <family val="2"/>
      </rPr>
      <t>.08.201</t>
    </r>
    <r>
      <rPr>
        <sz val="12"/>
        <color indexed="56"/>
        <rFont val="Tahoma"/>
        <family val="2"/>
      </rPr>
      <t>9</t>
    </r>
  </si>
  <si>
    <t>05.09.2019</t>
  </si>
  <si>
    <t>11.09.2019</t>
  </si>
  <si>
    <t>18.09.2019</t>
  </si>
  <si>
    <t>26.09.2019</t>
  </si>
  <si>
    <t>04.10.2019</t>
  </si>
  <si>
    <r>
      <t>11</t>
    </r>
    <r>
      <rPr>
        <sz val="12"/>
        <color indexed="8"/>
        <rFont val="Tahoma"/>
        <family val="2"/>
      </rPr>
      <t>.10.201</t>
    </r>
    <r>
      <rPr>
        <sz val="12"/>
        <color indexed="56"/>
        <rFont val="Tahoma"/>
        <family val="2"/>
      </rPr>
      <t>9</t>
    </r>
  </si>
  <si>
    <r>
      <t>1</t>
    </r>
    <r>
      <rPr>
        <sz val="12"/>
        <color indexed="56"/>
        <rFont val="Tahoma"/>
        <family val="2"/>
      </rPr>
      <t>8</t>
    </r>
    <r>
      <rPr>
        <sz val="12"/>
        <color indexed="8"/>
        <rFont val="Tahoma"/>
        <family val="2"/>
      </rPr>
      <t>.10.201</t>
    </r>
    <r>
      <rPr>
        <sz val="12"/>
        <color indexed="56"/>
        <rFont val="Tahoma"/>
        <family val="2"/>
      </rPr>
      <t>9</t>
    </r>
  </si>
  <si>
    <t>NOTA:I suddetti controlli sono stati effettuati fino alla data dime attuazione del nuovo piano di gestione delle acque reflue previsto dall'AIA rilasciata allo stabilimento, la quale prevede lo scarico diretto in fognatura previo passaggio in fossa biologica, in sostituzione dell'impianto di trattamento biologico esistente.</t>
  </si>
  <si>
    <t>Concentrazione limite AIA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</si>
</sst>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410]&quot; &quot;#,##0.00;[Red]&quot;-&quot;[$€-410]&quot; &quot;#,##0.00"/>
    <numFmt numFmtId="166" formatCode="#,##0.000"/>
    <numFmt numFmtId="167" formatCode="0.0"/>
  </numFmts>
  <fonts count="126">
    <font>
      <sz val="11"/>
      <color rgb="FF00000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
      <color indexed="12"/>
      <name val="Arial"/>
      <family val="2"/>
    </font>
    <font>
      <sz val="10"/>
      <color indexed="8"/>
      <name val="Arial"/>
      <family val="2"/>
    </font>
    <font>
      <b/>
      <i/>
      <sz val="16"/>
      <color indexed="8"/>
      <name val="Arial"/>
      <family val="2"/>
    </font>
    <font>
      <sz val="11"/>
      <color indexed="62"/>
      <name val="Calibri"/>
      <family val="2"/>
    </font>
    <font>
      <sz val="11"/>
      <color indexed="60"/>
      <name val="Calibri"/>
      <family val="2"/>
    </font>
    <font>
      <b/>
      <sz val="11"/>
      <color indexed="63"/>
      <name val="Calibri"/>
      <family val="2"/>
    </font>
    <font>
      <b/>
      <i/>
      <u val="single"/>
      <sz val="11"/>
      <color indexed="8"/>
      <name val="Arial"/>
      <family val="2"/>
    </font>
    <font>
      <sz val="11"/>
      <color indexed="10"/>
      <name val="Calibri"/>
      <family val="2"/>
    </font>
    <font>
      <i/>
      <sz val="11"/>
      <color indexed="23"/>
      <name val="Calibri"/>
      <family val="2"/>
    </font>
    <font>
      <b/>
      <sz val="18"/>
      <color indexed="62"/>
      <name val="Cambria"/>
      <family val="1"/>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2"/>
      <color indexed="8"/>
      <name val="Tahoma"/>
      <family val="2"/>
    </font>
    <font>
      <sz val="12"/>
      <color indexed="8"/>
      <name val="Tahoma"/>
      <family val="2"/>
    </font>
    <font>
      <sz val="12"/>
      <color indexed="8"/>
      <name val="Arial"/>
      <family val="2"/>
    </font>
    <font>
      <b/>
      <u val="single"/>
      <sz val="12"/>
      <color indexed="8"/>
      <name val="Tahoma"/>
      <family val="2"/>
    </font>
    <font>
      <i/>
      <sz val="12"/>
      <color indexed="10"/>
      <name val="Tahoma"/>
      <family val="2"/>
    </font>
    <font>
      <i/>
      <sz val="12"/>
      <color indexed="8"/>
      <name val="Tahoma"/>
      <family val="2"/>
    </font>
    <font>
      <b/>
      <vertAlign val="superscript"/>
      <sz val="12"/>
      <color indexed="8"/>
      <name val="Tahoma"/>
      <family val="2"/>
    </font>
    <font>
      <vertAlign val="superscript"/>
      <sz val="10"/>
      <color indexed="8"/>
      <name val="Tahoma"/>
      <family val="2"/>
    </font>
    <font>
      <u val="single"/>
      <sz val="12"/>
      <color indexed="12"/>
      <name val="Arial"/>
      <family val="2"/>
    </font>
    <font>
      <sz val="12"/>
      <color indexed="10"/>
      <name val="Arial"/>
      <family val="2"/>
    </font>
    <font>
      <vertAlign val="superscript"/>
      <sz val="11"/>
      <color indexed="8"/>
      <name val="Arial"/>
      <family val="2"/>
    </font>
    <font>
      <b/>
      <sz val="12"/>
      <color indexed="46"/>
      <name val="Tahoma"/>
      <family val="2"/>
    </font>
    <font>
      <sz val="12"/>
      <color indexed="10"/>
      <name val="Tahoma"/>
      <family val="2"/>
    </font>
    <font>
      <b/>
      <vertAlign val="superscript"/>
      <sz val="10"/>
      <color indexed="8"/>
      <name val="Tahoma"/>
      <family val="2"/>
    </font>
    <font>
      <b/>
      <sz val="10"/>
      <color indexed="8"/>
      <name val="Tahoma"/>
      <family val="2"/>
    </font>
    <font>
      <b/>
      <sz val="12"/>
      <color indexed="10"/>
      <name val="Tahoma"/>
      <family val="2"/>
    </font>
    <font>
      <strike/>
      <sz val="12"/>
      <color indexed="8"/>
      <name val="Tahoma"/>
      <family val="2"/>
    </font>
    <font>
      <u val="single"/>
      <sz val="12"/>
      <color indexed="12"/>
      <name val="Tahoma"/>
      <family val="2"/>
    </font>
    <font>
      <b/>
      <sz val="11"/>
      <color indexed="10"/>
      <name val="Tahoma"/>
      <family val="2"/>
    </font>
    <font>
      <b/>
      <sz val="11"/>
      <color indexed="8"/>
      <name val="Tahoma"/>
      <family val="2"/>
    </font>
    <font>
      <i/>
      <sz val="11"/>
      <color indexed="8"/>
      <name val="Tahoma"/>
      <family val="2"/>
    </font>
    <font>
      <sz val="10"/>
      <color indexed="8"/>
      <name val="Tahoma"/>
      <family val="2"/>
    </font>
    <font>
      <b/>
      <sz val="18"/>
      <color indexed="8"/>
      <name val="Tahoma"/>
      <family val="2"/>
    </font>
    <font>
      <u val="single"/>
      <sz val="11"/>
      <color indexed="12"/>
      <name val="Arial"/>
      <family val="2"/>
    </font>
    <font>
      <b/>
      <sz val="14"/>
      <color indexed="10"/>
      <name val="Tahoma"/>
      <family val="2"/>
    </font>
    <font>
      <sz val="12"/>
      <name val="Tahoma"/>
      <family val="2"/>
    </font>
    <font>
      <sz val="14"/>
      <color indexed="10"/>
      <name val="Tahoma"/>
      <family val="2"/>
    </font>
    <font>
      <sz val="11"/>
      <name val="Arial"/>
      <family val="2"/>
    </font>
    <font>
      <sz val="10"/>
      <name val="Arial"/>
      <family val="2"/>
    </font>
    <font>
      <sz val="9"/>
      <name val="Arial"/>
      <family val="2"/>
    </font>
    <font>
      <b/>
      <sz val="9"/>
      <name val="Arial"/>
      <family val="2"/>
    </font>
    <font>
      <sz val="9"/>
      <color indexed="8"/>
      <name val="Book Antiqua"/>
      <family val="1"/>
    </font>
    <font>
      <sz val="10"/>
      <color indexed="10"/>
      <name val="Arial"/>
      <family val="2"/>
    </font>
    <font>
      <b/>
      <sz val="10"/>
      <color indexed="8"/>
      <name val="Arial"/>
      <family val="2"/>
    </font>
    <font>
      <b/>
      <sz val="12"/>
      <name val="Tahoma"/>
      <family val="2"/>
    </font>
    <font>
      <sz val="11"/>
      <color indexed="56"/>
      <name val="Calibri"/>
      <family val="2"/>
    </font>
    <font>
      <sz val="10"/>
      <color indexed="8"/>
      <name val="Times New Roman"/>
      <family val="1"/>
    </font>
    <font>
      <b/>
      <sz val="10"/>
      <color indexed="8"/>
      <name val="Times New Roman"/>
      <family val="1"/>
    </font>
    <font>
      <sz val="11"/>
      <color indexed="8"/>
      <name val="Arial"/>
      <family val="2"/>
    </font>
    <font>
      <b/>
      <sz val="11"/>
      <color indexed="8"/>
      <name val="Arial"/>
      <family val="2"/>
    </font>
    <font>
      <sz val="11"/>
      <color indexed="8"/>
      <name val="Tahoma"/>
      <family val="2"/>
    </font>
    <font>
      <sz val="11"/>
      <name val="Tahoma"/>
      <family val="2"/>
    </font>
    <font>
      <b/>
      <vertAlign val="superscript"/>
      <sz val="10"/>
      <name val="Tahoma"/>
      <family val="2"/>
    </font>
    <font>
      <b/>
      <sz val="10"/>
      <name val="Tahoma"/>
      <family val="2"/>
    </font>
    <font>
      <b/>
      <sz val="11"/>
      <name val="Arial"/>
      <family val="2"/>
    </font>
    <font>
      <b/>
      <sz val="12"/>
      <name val="Arial"/>
      <family val="2"/>
    </font>
    <font>
      <sz val="12"/>
      <name val="Arial"/>
      <family val="2"/>
    </font>
    <font>
      <sz val="9"/>
      <color indexed="8"/>
      <name val="Arial"/>
      <family val="2"/>
    </font>
    <font>
      <b/>
      <sz val="14"/>
      <name val="Tahoma"/>
      <family val="2"/>
    </font>
    <font>
      <sz val="9"/>
      <name val="Book Antiqua"/>
      <family val="1"/>
    </font>
    <font>
      <vertAlign val="superscript"/>
      <sz val="12"/>
      <color indexed="8"/>
      <name val="Tahoma"/>
      <family val="2"/>
    </font>
    <font>
      <sz val="12"/>
      <color indexed="56"/>
      <name val="Tahoma"/>
      <family val="2"/>
    </font>
    <font>
      <u val="single"/>
      <sz val="11"/>
      <color indexed="20"/>
      <name val="Arial"/>
      <family val="2"/>
    </font>
    <font>
      <sz val="11"/>
      <color rgb="FF000000"/>
      <name val="Calibri"/>
      <family val="2"/>
    </font>
    <font>
      <sz val="11"/>
      <color rgb="FFFFFFFF"/>
      <name val="Calibri"/>
      <family val="2"/>
    </font>
    <font>
      <b/>
      <sz val="11"/>
      <color rgb="FFFF9900"/>
      <name val="Calibri"/>
      <family val="2"/>
    </font>
    <font>
      <sz val="11"/>
      <color rgb="FFFF9900"/>
      <name val="Calibri"/>
      <family val="2"/>
    </font>
    <font>
      <b/>
      <sz val="11"/>
      <color rgb="FFFFFFFF"/>
      <name val="Calibri"/>
      <family val="2"/>
    </font>
    <font>
      <u val="single"/>
      <sz val="11"/>
      <color theme="10"/>
      <name val="Arial"/>
      <family val="2"/>
    </font>
    <font>
      <u val="single"/>
      <sz val="11"/>
      <color theme="11"/>
      <name val="Arial"/>
      <family val="2"/>
    </font>
    <font>
      <u val="single"/>
      <sz val="7"/>
      <color rgb="FF0000FF"/>
      <name val="Arial"/>
      <family val="2"/>
    </font>
    <font>
      <sz val="10"/>
      <color rgb="FF000000"/>
      <name val="Arial"/>
      <family val="2"/>
    </font>
    <font>
      <b/>
      <i/>
      <sz val="16"/>
      <color rgb="FF000000"/>
      <name val="Arial"/>
      <family val="2"/>
    </font>
    <font>
      <sz val="11"/>
      <color rgb="FF333399"/>
      <name val="Calibri"/>
      <family val="2"/>
    </font>
    <font>
      <sz val="11"/>
      <color rgb="FF993300"/>
      <name val="Calibri"/>
      <family val="2"/>
    </font>
    <font>
      <sz val="11"/>
      <color theme="1"/>
      <name val="Calibri"/>
      <family val="2"/>
    </font>
    <font>
      <b/>
      <sz val="11"/>
      <color rgb="FF333333"/>
      <name val="Calibri"/>
      <family val="2"/>
    </font>
    <font>
      <b/>
      <i/>
      <u val="single"/>
      <sz val="11"/>
      <color rgb="FF000000"/>
      <name val="Arial"/>
      <family val="2"/>
    </font>
    <font>
      <sz val="11"/>
      <color rgb="FFFF0000"/>
      <name val="Calibri"/>
      <family val="2"/>
    </font>
    <font>
      <i/>
      <sz val="11"/>
      <color rgb="FF808080"/>
      <name val="Calibri"/>
      <family val="2"/>
    </font>
    <font>
      <b/>
      <sz val="18"/>
      <color rgb="FF333399"/>
      <name val="Cambria"/>
      <family val="1"/>
    </font>
    <font>
      <b/>
      <sz val="15"/>
      <color rgb="FF333399"/>
      <name val="Calibri"/>
      <family val="2"/>
    </font>
    <font>
      <b/>
      <sz val="13"/>
      <color rgb="FF333399"/>
      <name val="Calibri"/>
      <family val="2"/>
    </font>
    <font>
      <b/>
      <sz val="11"/>
      <color rgb="FF333399"/>
      <name val="Calibri"/>
      <family val="2"/>
    </font>
    <font>
      <b/>
      <sz val="11"/>
      <color rgb="FF000000"/>
      <name val="Calibri"/>
      <family val="2"/>
    </font>
    <font>
      <sz val="11"/>
      <color rgb="FF800080"/>
      <name val="Calibri"/>
      <family val="2"/>
    </font>
    <font>
      <sz val="11"/>
      <color rgb="FF008000"/>
      <name val="Calibri"/>
      <family val="2"/>
    </font>
    <font>
      <sz val="12"/>
      <color rgb="FF000000"/>
      <name val="Tahoma"/>
      <family val="2"/>
    </font>
    <font>
      <sz val="12"/>
      <color rgb="FF000000"/>
      <name val="Arial"/>
      <family val="2"/>
    </font>
    <font>
      <b/>
      <sz val="12"/>
      <color rgb="FF000000"/>
      <name val="Tahoma"/>
      <family val="2"/>
    </font>
    <font>
      <i/>
      <sz val="12"/>
      <color rgb="FFFF0000"/>
      <name val="Tahoma"/>
      <family val="2"/>
    </font>
    <font>
      <i/>
      <sz val="12"/>
      <color rgb="FF000000"/>
      <name val="Tahoma"/>
      <family val="2"/>
    </font>
    <font>
      <u val="single"/>
      <sz val="12"/>
      <color rgb="FF0000FF"/>
      <name val="Arial"/>
      <family val="2"/>
    </font>
    <font>
      <sz val="12"/>
      <color rgb="FFFF0000"/>
      <name val="Arial"/>
      <family val="2"/>
    </font>
    <font>
      <b/>
      <sz val="12"/>
      <color rgb="FFCC99FF"/>
      <name val="Tahoma"/>
      <family val="2"/>
    </font>
    <font>
      <sz val="12"/>
      <color rgb="FFFF0000"/>
      <name val="Tahoma"/>
      <family val="2"/>
    </font>
    <font>
      <b/>
      <sz val="12"/>
      <color rgb="FFFF0000"/>
      <name val="Tahoma"/>
      <family val="2"/>
    </font>
    <font>
      <strike/>
      <sz val="12"/>
      <color rgb="FF000000"/>
      <name val="Tahoma"/>
      <family val="2"/>
    </font>
    <font>
      <u val="single"/>
      <sz val="12"/>
      <color rgb="FF0000FF"/>
      <name val="Tahoma"/>
      <family val="2"/>
    </font>
    <font>
      <sz val="10"/>
      <color rgb="FF000000"/>
      <name val="Tahoma"/>
      <family val="2"/>
    </font>
    <font>
      <b/>
      <sz val="14"/>
      <color rgb="FFFF0000"/>
      <name val="Tahoma"/>
      <family val="2"/>
    </font>
    <font>
      <sz val="14"/>
      <color rgb="FFFF0000"/>
      <name val="Tahoma"/>
      <family val="2"/>
    </font>
    <font>
      <sz val="9"/>
      <color theme="1"/>
      <name val="Book Antiqua"/>
      <family val="1"/>
    </font>
    <font>
      <sz val="10"/>
      <color rgb="FFFF0000"/>
      <name val="Arial"/>
      <family val="2"/>
    </font>
    <font>
      <sz val="11"/>
      <color rgb="FF1F497D"/>
      <name val="Calibri"/>
      <family val="2"/>
    </font>
    <font>
      <sz val="10"/>
      <color theme="1"/>
      <name val="Times New Roman"/>
      <family val="1"/>
    </font>
    <font>
      <b/>
      <sz val="10"/>
      <color theme="1"/>
      <name val="Times New Roman"/>
      <family val="1"/>
    </font>
    <font>
      <sz val="10"/>
      <color rgb="FF000000"/>
      <name val="Times New Roman"/>
      <family val="1"/>
    </font>
    <font>
      <sz val="11"/>
      <color rgb="FF000000"/>
      <name val="Tahoma"/>
      <family val="2"/>
    </font>
    <font>
      <sz val="9"/>
      <color rgb="FF000000"/>
      <name val="Arial"/>
      <family val="2"/>
    </font>
    <font>
      <sz val="12"/>
      <color rgb="FF1F497D"/>
      <name val="Tahoma"/>
      <family val="2"/>
    </font>
    <font>
      <b/>
      <u val="single"/>
      <sz val="12"/>
      <color rgb="FF000000"/>
      <name val="Tahoma"/>
      <family val="2"/>
    </font>
    <font>
      <b/>
      <sz val="10"/>
      <color rgb="FF000000"/>
      <name val="Times New Roman"/>
      <family val="1"/>
    </font>
    <font>
      <b/>
      <sz val="18"/>
      <color rgb="FF000000"/>
      <name val="Tahoma"/>
      <family val="2"/>
    </font>
  </fonts>
  <fills count="24">
    <fill>
      <patternFill/>
    </fill>
    <fill>
      <patternFill patternType="gray125"/>
    </fill>
    <fill>
      <patternFill patternType="solid">
        <fgColor rgb="FFFFFFFF"/>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rgb="FFC0C0C0"/>
        <bgColor indexed="64"/>
      </patternFill>
    </fill>
    <fill>
      <patternFill patternType="solid">
        <fgColor rgb="FFFF8080"/>
        <bgColor indexed="64"/>
      </patternFill>
    </fill>
    <fill>
      <patternFill patternType="solid">
        <fgColor rgb="FFFFFF99"/>
        <bgColor indexed="64"/>
      </patternFill>
    </fill>
    <fill>
      <patternFill patternType="solid">
        <fgColor rgb="FF99CCFF"/>
        <bgColor indexed="64"/>
      </patternFill>
    </fill>
    <fill>
      <patternFill patternType="solid">
        <fgColor rgb="FF33CCCC"/>
        <bgColor indexed="64"/>
      </patternFill>
    </fill>
    <fill>
      <patternFill patternType="solid">
        <fgColor rgb="FF969696"/>
        <bgColor indexed="64"/>
      </patternFill>
    </fill>
    <fill>
      <patternFill patternType="solid">
        <fgColor rgb="FFFF0000"/>
        <bgColor indexed="64"/>
      </patternFill>
    </fill>
    <fill>
      <patternFill patternType="solid">
        <fgColor rgb="FF339966"/>
        <bgColor indexed="64"/>
      </patternFill>
    </fill>
    <fill>
      <patternFill patternType="solid">
        <fgColor rgb="FF666699"/>
        <bgColor indexed="64"/>
      </patternFill>
    </fill>
    <fill>
      <patternFill patternType="solid">
        <fgColor rgb="FFFF6600"/>
        <bgColor indexed="64"/>
      </patternFill>
    </fill>
    <fill>
      <patternFill patternType="solid">
        <fgColor rgb="FFFF99CC"/>
        <bgColor indexed="64"/>
      </patternFill>
    </fill>
    <fill>
      <patternFill patternType="solid">
        <fgColor rgb="FFCCFFCC"/>
        <bgColor indexed="64"/>
      </patternFill>
    </fill>
    <fill>
      <patternFill patternType="solid">
        <fgColor rgb="FF66CCFF"/>
        <bgColor indexed="64"/>
      </patternFill>
    </fill>
    <fill>
      <patternFill patternType="solid">
        <fgColor rgb="FFCC99FF"/>
        <bgColor indexed="64"/>
      </patternFill>
    </fill>
    <fill>
      <patternFill patternType="solid">
        <fgColor theme="0"/>
        <bgColor indexed="64"/>
      </patternFill>
    </fill>
    <fill>
      <patternFill patternType="solid">
        <fgColor theme="0"/>
        <bgColor indexed="64"/>
      </patternFill>
    </fill>
    <fill>
      <patternFill patternType="solid">
        <fgColor rgb="FF66CCFF"/>
        <bgColor indexed="64"/>
      </patternFill>
    </fill>
    <fill>
      <patternFill patternType="solid">
        <fgColor theme="0"/>
        <bgColor indexed="64"/>
      </patternFill>
    </fill>
  </fills>
  <borders count="55">
    <border>
      <left/>
      <right/>
      <top/>
      <bottom/>
      <diagonal/>
    </border>
    <border>
      <left style="thin">
        <color rgb="FF808080"/>
      </left>
      <right style="thin">
        <color rgb="FF808080"/>
      </right>
      <top style="thin">
        <color rgb="FF808080"/>
      </top>
      <bottom style="thin">
        <color rgb="FF808080"/>
      </bottom>
    </border>
    <border>
      <left/>
      <right/>
      <top/>
      <bottom style="double">
        <color rgb="FFFF9900"/>
      </bottom>
    </border>
    <border>
      <left style="double">
        <color rgb="FF333333"/>
      </left>
      <right style="double">
        <color rgb="FF333333"/>
      </right>
      <top style="double">
        <color rgb="FF333333"/>
      </top>
      <bottom style="double">
        <color rgb="FF333333"/>
      </bottom>
    </border>
    <border>
      <left style="thin">
        <color rgb="FFC0C0C0"/>
      </left>
      <right style="thin">
        <color rgb="FFC0C0C0"/>
      </right>
      <top style="thin">
        <color rgb="FFC0C0C0"/>
      </top>
      <bottom style="thin">
        <color rgb="FFC0C0C0"/>
      </bottom>
    </border>
    <border>
      <left style="thin">
        <color rgb="FF333333"/>
      </left>
      <right style="thin">
        <color rgb="FF333333"/>
      </right>
      <top style="thin">
        <color rgb="FF333333"/>
      </top>
      <bottom style="thin">
        <color rgb="FF333333"/>
      </bottom>
    </border>
    <border>
      <left/>
      <right/>
      <top/>
      <bottom style="thin">
        <color rgb="FF33CCCC"/>
      </bottom>
    </border>
    <border>
      <left/>
      <right/>
      <top/>
      <bottom style="thin">
        <color rgb="FFC0C0C0"/>
      </bottom>
    </border>
    <border>
      <left/>
      <right/>
      <top style="thin">
        <color rgb="FF33CCCC"/>
      </top>
      <bottom style="double">
        <color rgb="FF33CCCC"/>
      </bottom>
    </border>
    <border>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right style="thin"/>
      <top style="thin"/>
      <bottom style="thin"/>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style="thin"/>
      <top style="thin"/>
      <bottom/>
    </border>
    <border>
      <left style="thin">
        <color rgb="FF000000"/>
      </left>
      <right style="thin"/>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thin"/>
      <right style="thin"/>
      <top/>
      <bottom style="thin"/>
    </border>
    <border>
      <left style="thin"/>
      <right/>
      <top style="thin"/>
      <bottom style="thin"/>
    </border>
    <border>
      <left style="thin"/>
      <right style="thin"/>
      <top/>
      <bottom/>
    </border>
    <border>
      <left style="thin"/>
      <right/>
      <top/>
      <bottom style="thin"/>
    </border>
    <border>
      <left/>
      <right style="thin"/>
      <top/>
      <bottom style="thin"/>
    </border>
    <border>
      <left style="thin">
        <color rgb="FF000000"/>
      </left>
      <right/>
      <top/>
      <bottom style="thin">
        <color rgb="FF000000"/>
      </bottom>
    </border>
    <border>
      <left/>
      <right/>
      <top style="thin"/>
      <bottom style="thin"/>
    </border>
    <border>
      <left style="thin">
        <color rgb="FF000000"/>
      </left>
      <right/>
      <top style="thin">
        <color rgb="FF000000"/>
      </top>
      <bottom/>
    </border>
    <border>
      <left style="thin"/>
      <right style="thin">
        <color rgb="FF000000"/>
      </right>
      <top style="thin">
        <color rgb="FF000000"/>
      </top>
      <bottom style="thin">
        <color rgb="FF000000"/>
      </bottom>
    </border>
    <border>
      <left style="double">
        <color rgb="FF000000"/>
      </left>
      <right style="double">
        <color rgb="FF000000"/>
      </right>
      <top style="double">
        <color rgb="FF000000"/>
      </top>
      <bottom style="double">
        <color rgb="FF000000"/>
      </bottom>
    </border>
    <border>
      <left style="thin"/>
      <right/>
      <top/>
      <bottom/>
    </border>
    <border>
      <left/>
      <right style="thin">
        <color rgb="FF000000"/>
      </right>
      <top/>
      <bottom/>
    </border>
    <border>
      <left/>
      <right/>
      <top/>
      <bottom style="thin"/>
    </border>
    <border>
      <left/>
      <right style="thin">
        <color rgb="FF000000"/>
      </right>
      <top/>
      <bottom style="thin"/>
    </border>
    <border>
      <left style="thin"/>
      <right style="thin"/>
      <top style="thin">
        <color rgb="FF000000"/>
      </top>
      <bottom/>
    </border>
    <border>
      <left style="thin">
        <color rgb="FF000000"/>
      </left>
      <right/>
      <top style="thin"/>
      <bottom style="thin"/>
    </border>
    <border>
      <left style="thin">
        <color rgb="FF000000"/>
      </left>
      <right style="thin"/>
      <top style="thin"/>
      <bottom style="thin"/>
    </border>
    <border>
      <left/>
      <right style="thin">
        <color rgb="FF000000"/>
      </right>
      <top style="thin"/>
      <bottom style="thin"/>
    </border>
    <border>
      <left style="thin">
        <color rgb="FF000000"/>
      </left>
      <right/>
      <top style="thin"/>
      <bottom/>
    </border>
    <border>
      <left/>
      <right style="thin">
        <color rgb="FF000000"/>
      </right>
      <top style="thin"/>
      <bottom/>
    </border>
    <border>
      <left style="thin">
        <color rgb="FF000000"/>
      </left>
      <right/>
      <top style="thin"/>
      <bottom style="thin">
        <color rgb="FF000000"/>
      </bottom>
    </border>
    <border>
      <left/>
      <right style="thin">
        <color rgb="FF000000"/>
      </right>
      <top style="thin"/>
      <bottom style="thin">
        <color rgb="FF000000"/>
      </bottom>
    </border>
    <border>
      <left/>
      <right/>
      <top style="thin"/>
      <bottom style="thin">
        <color rgb="FF000000"/>
      </bottom>
    </border>
    <border>
      <left/>
      <right/>
      <top style="thin">
        <color rgb="FF000000"/>
      </top>
      <bottom/>
    </border>
    <border>
      <left style="medium">
        <color rgb="FF000000"/>
      </left>
      <right/>
      <top style="medium">
        <color rgb="FF000000"/>
      </top>
      <bottom style="medium">
        <color rgb="FF000000"/>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thin">
        <color rgb="FF000000"/>
      </right>
      <top style="thin">
        <color rgb="FF000000"/>
      </top>
      <bottom/>
    </border>
    <border>
      <left style="thin"/>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Protection="0">
      <alignment/>
    </xf>
    <xf numFmtId="0" fontId="75" fillId="3" borderId="0" applyNumberFormat="0" applyBorder="0" applyProtection="0">
      <alignment/>
    </xf>
    <xf numFmtId="0" fontId="75" fillId="4" borderId="0" applyNumberFormat="0" applyBorder="0" applyProtection="0">
      <alignment/>
    </xf>
    <xf numFmtId="0" fontId="75" fillId="2" borderId="0" applyNumberFormat="0" applyBorder="0" applyProtection="0">
      <alignment/>
    </xf>
    <xf numFmtId="0" fontId="75" fillId="5" borderId="0" applyNumberFormat="0" applyBorder="0" applyProtection="0">
      <alignment/>
    </xf>
    <xf numFmtId="0" fontId="75" fillId="3" borderId="0" applyNumberFormat="0" applyBorder="0" applyProtection="0">
      <alignment/>
    </xf>
    <xf numFmtId="0" fontId="75" fillId="6" borderId="0" applyNumberFormat="0" applyBorder="0" applyProtection="0">
      <alignment/>
    </xf>
    <xf numFmtId="0" fontId="75" fillId="7" borderId="0" applyNumberFormat="0" applyBorder="0" applyProtection="0">
      <alignment/>
    </xf>
    <xf numFmtId="0" fontId="75" fillId="8" borderId="0" applyNumberFormat="0" applyBorder="0" applyProtection="0">
      <alignment/>
    </xf>
    <xf numFmtId="0" fontId="75" fillId="6" borderId="0" applyNumberFormat="0" applyBorder="0" applyProtection="0">
      <alignment/>
    </xf>
    <xf numFmtId="0" fontId="75" fillId="9" borderId="0" applyNumberFormat="0" applyBorder="0" applyProtection="0">
      <alignment/>
    </xf>
    <xf numFmtId="0" fontId="75" fillId="3" borderId="0" applyNumberFormat="0" applyBorder="0" applyProtection="0">
      <alignment/>
    </xf>
    <xf numFmtId="0" fontId="76" fillId="10" borderId="0" applyNumberFormat="0" applyBorder="0" applyProtection="0">
      <alignment/>
    </xf>
    <xf numFmtId="0" fontId="76" fillId="7" borderId="0" applyNumberFormat="0" applyBorder="0" applyProtection="0">
      <alignment/>
    </xf>
    <xf numFmtId="0" fontId="76" fillId="8" borderId="0" applyNumberFormat="0" applyBorder="0" applyProtection="0">
      <alignment/>
    </xf>
    <xf numFmtId="0" fontId="76" fillId="6" borderId="0" applyNumberFormat="0" applyBorder="0" applyProtection="0">
      <alignment/>
    </xf>
    <xf numFmtId="0" fontId="76" fillId="10" borderId="0" applyNumberFormat="0" applyBorder="0" applyProtection="0">
      <alignment/>
    </xf>
    <xf numFmtId="0" fontId="76" fillId="3" borderId="0" applyNumberFormat="0" applyBorder="0" applyProtection="0">
      <alignment/>
    </xf>
    <xf numFmtId="0" fontId="77" fillId="2" borderId="1" applyNumberFormat="0" applyProtection="0">
      <alignment/>
    </xf>
    <xf numFmtId="0" fontId="78" fillId="0" borderId="2" applyNumberFormat="0" applyProtection="0">
      <alignment/>
    </xf>
    <xf numFmtId="0" fontId="79" fillId="11" borderId="3" applyNumberFormat="0" applyProtection="0">
      <alignment/>
    </xf>
    <xf numFmtId="0" fontId="80" fillId="0" borderId="0" applyNumberFormat="0" applyFill="0" applyBorder="0" applyAlignment="0" applyProtection="0"/>
    <xf numFmtId="0" fontId="81" fillId="0" borderId="0" applyNumberFormat="0" applyFill="0" applyBorder="0" applyAlignment="0" applyProtection="0"/>
    <xf numFmtId="0" fontId="76" fillId="10" borderId="0" applyNumberFormat="0" applyBorder="0" applyProtection="0">
      <alignment/>
    </xf>
    <xf numFmtId="0" fontId="76" fillId="12" borderId="0" applyNumberFormat="0" applyBorder="0" applyProtection="0">
      <alignment/>
    </xf>
    <xf numFmtId="0" fontId="76" fillId="13" borderId="0" applyNumberFormat="0" applyBorder="0" applyProtection="0">
      <alignment/>
    </xf>
    <xf numFmtId="0" fontId="76" fillId="14" borderId="0" applyNumberFormat="0" applyBorder="0" applyProtection="0">
      <alignment/>
    </xf>
    <xf numFmtId="0" fontId="76" fillId="10" borderId="0" applyNumberFormat="0" applyBorder="0" applyProtection="0">
      <alignment/>
    </xf>
    <xf numFmtId="0" fontId="76" fillId="15" borderId="0" applyNumberFormat="0" applyBorder="0" applyProtection="0">
      <alignment/>
    </xf>
    <xf numFmtId="0" fontId="82" fillId="0" borderId="0" applyNumberFormat="0" applyBorder="0" applyProtection="0">
      <alignment/>
    </xf>
    <xf numFmtId="9" fontId="83" fillId="0" borderId="0" applyBorder="0" applyProtection="0">
      <alignment/>
    </xf>
    <xf numFmtId="0" fontId="84" fillId="0" borderId="0" applyNumberFormat="0" applyBorder="0" applyProtection="0">
      <alignment horizontal="center"/>
    </xf>
    <xf numFmtId="0" fontId="84" fillId="0" borderId="0" applyNumberFormat="0" applyBorder="0" applyProtection="0">
      <alignment horizontal="center" textRotation="90"/>
    </xf>
    <xf numFmtId="0" fontId="85" fillId="3" borderId="1" applyNumberFormat="0" applyProtection="0">
      <alignment/>
    </xf>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0" fontId="86" fillId="8" borderId="0" applyNumberFormat="0" applyBorder="0" applyProtection="0">
      <alignment/>
    </xf>
    <xf numFmtId="0" fontId="7" fillId="0" borderId="0">
      <alignment/>
      <protection/>
    </xf>
    <xf numFmtId="0" fontId="87" fillId="0" borderId="0">
      <alignment/>
      <protection/>
    </xf>
    <xf numFmtId="0" fontId="87" fillId="0" borderId="0">
      <alignment/>
      <protection/>
    </xf>
    <xf numFmtId="0" fontId="50" fillId="0" borderId="0">
      <alignment/>
      <protection/>
    </xf>
    <xf numFmtId="0" fontId="83" fillId="4" borderId="4" applyNumberFormat="0" applyProtection="0">
      <alignment/>
    </xf>
    <xf numFmtId="0" fontId="88" fillId="2" borderId="5" applyNumberFormat="0" applyProtection="0">
      <alignment/>
    </xf>
    <xf numFmtId="9" fontId="0" fillId="0" borderId="0" applyFont="0" applyFill="0" applyBorder="0" applyAlignment="0" applyProtection="0"/>
    <xf numFmtId="0" fontId="89" fillId="0" borderId="0" applyNumberFormat="0" applyBorder="0" applyProtection="0">
      <alignment/>
    </xf>
    <xf numFmtId="165" fontId="89" fillId="0" borderId="0" applyBorder="0" applyProtection="0">
      <alignment/>
    </xf>
    <xf numFmtId="0" fontId="90" fillId="0" borderId="0" applyNumberFormat="0" applyBorder="0" applyProtection="0">
      <alignment/>
    </xf>
    <xf numFmtId="0" fontId="91" fillId="0" borderId="0" applyNumberFormat="0" applyBorder="0" applyProtection="0">
      <alignment/>
    </xf>
    <xf numFmtId="0" fontId="92" fillId="0" borderId="0" applyNumberFormat="0" applyBorder="0" applyProtection="0">
      <alignment/>
    </xf>
    <xf numFmtId="0" fontId="93" fillId="0" borderId="6" applyNumberFormat="0" applyProtection="0">
      <alignment/>
    </xf>
    <xf numFmtId="0" fontId="94" fillId="0" borderId="7" applyNumberFormat="0" applyProtection="0">
      <alignment/>
    </xf>
    <xf numFmtId="0" fontId="95" fillId="0" borderId="6" applyNumberFormat="0" applyProtection="0">
      <alignment/>
    </xf>
    <xf numFmtId="0" fontId="95" fillId="0" borderId="0" applyNumberFormat="0" applyBorder="0" applyProtection="0">
      <alignment/>
    </xf>
    <xf numFmtId="0" fontId="96" fillId="0" borderId="8" applyNumberFormat="0" applyProtection="0">
      <alignment/>
    </xf>
    <xf numFmtId="0" fontId="97" fillId="16" borderId="0" applyNumberFormat="0" applyBorder="0" applyProtection="0">
      <alignment/>
    </xf>
    <xf numFmtId="0" fontId="98" fillId="17" borderId="0" applyNumberFormat="0" applyBorder="0" applyProtection="0">
      <alignment/>
    </xf>
    <xf numFmtId="44" fontId="0" fillId="0" borderId="0" applyFont="0" applyFill="0" applyBorder="0" applyAlignment="0" applyProtection="0"/>
    <xf numFmtId="42" fontId="0" fillId="0" borderId="0" applyFont="0" applyFill="0" applyBorder="0" applyAlignment="0" applyProtection="0"/>
  </cellStyleXfs>
  <cellXfs count="520">
    <xf numFmtId="0" fontId="0" fillId="0" borderId="0" xfId="0" applyAlignment="1">
      <alignment/>
    </xf>
    <xf numFmtId="0" fontId="99" fillId="0" borderId="0" xfId="0" applyFont="1" applyAlignment="1">
      <alignment horizontal="center" wrapText="1"/>
    </xf>
    <xf numFmtId="0" fontId="99" fillId="0" borderId="0" xfId="0" applyFont="1" applyAlignment="1">
      <alignment/>
    </xf>
    <xf numFmtId="0" fontId="100" fillId="0" borderId="0" xfId="0" applyFont="1" applyAlignment="1">
      <alignment/>
    </xf>
    <xf numFmtId="0" fontId="101" fillId="0" borderId="0" xfId="0" applyFont="1" applyAlignment="1">
      <alignment horizontal="center" vertical="center" wrapText="1"/>
    </xf>
    <xf numFmtId="0" fontId="101" fillId="0" borderId="0" xfId="0" applyFont="1" applyFill="1" applyAlignment="1">
      <alignment/>
    </xf>
    <xf numFmtId="0" fontId="101" fillId="0" borderId="0" xfId="0" applyFont="1" applyAlignment="1">
      <alignment vertical="center"/>
    </xf>
    <xf numFmtId="0" fontId="99" fillId="0" borderId="0" xfId="0" applyFont="1" applyAlignment="1">
      <alignment/>
    </xf>
    <xf numFmtId="49" fontId="99" fillId="0" borderId="0" xfId="0" applyNumberFormat="1" applyFont="1" applyAlignment="1">
      <alignment horizontal="right" vertical="center" wrapText="1"/>
    </xf>
    <xf numFmtId="49" fontId="99" fillId="0" borderId="0" xfId="0" applyNumberFormat="1" applyFont="1" applyAlignment="1">
      <alignment horizontal="left" vertical="center" wrapText="1"/>
    </xf>
    <xf numFmtId="49" fontId="99" fillId="0" borderId="9" xfId="0" applyNumberFormat="1" applyFont="1" applyBorder="1" applyAlignment="1">
      <alignment horizontal="left" vertical="center" wrapText="1"/>
    </xf>
    <xf numFmtId="49" fontId="99" fillId="0" borderId="0" xfId="0" applyNumberFormat="1" applyFont="1" applyAlignment="1">
      <alignment horizontal="center" vertical="center" wrapText="1"/>
    </xf>
    <xf numFmtId="0" fontId="101" fillId="0" borderId="0" xfId="0" applyFont="1" applyAlignment="1">
      <alignment horizontal="center" vertical="center"/>
    </xf>
    <xf numFmtId="49" fontId="99" fillId="0" borderId="0" xfId="0" applyNumberFormat="1" applyFont="1" applyAlignment="1">
      <alignment vertical="center" wrapText="1"/>
    </xf>
    <xf numFmtId="0" fontId="102" fillId="0" borderId="0" xfId="0" applyFont="1" applyAlignment="1">
      <alignment/>
    </xf>
    <xf numFmtId="0" fontId="103" fillId="0" borderId="0" xfId="0" applyFont="1" applyAlignment="1">
      <alignment/>
    </xf>
    <xf numFmtId="0" fontId="99" fillId="0" borderId="0" xfId="0" applyFont="1" applyAlignment="1">
      <alignment horizontal="left" vertical="center"/>
    </xf>
    <xf numFmtId="0" fontId="101" fillId="0" borderId="0" xfId="0" applyFont="1" applyAlignment="1">
      <alignment horizontal="left" vertical="center"/>
    </xf>
    <xf numFmtId="0" fontId="99" fillId="0" borderId="10" xfId="0" applyFont="1" applyBorder="1" applyAlignment="1">
      <alignment/>
    </xf>
    <xf numFmtId="0" fontId="101" fillId="0" borderId="10" xfId="0" applyFont="1" applyBorder="1" applyAlignment="1">
      <alignment horizontal="center" vertical="center"/>
    </xf>
    <xf numFmtId="0" fontId="99" fillId="0" borderId="11" xfId="0" applyFont="1" applyBorder="1" applyAlignment="1">
      <alignment/>
    </xf>
    <xf numFmtId="0" fontId="101" fillId="0" borderId="11" xfId="0" applyFont="1" applyBorder="1" applyAlignment="1">
      <alignment horizontal="center" vertical="center"/>
    </xf>
    <xf numFmtId="0" fontId="101" fillId="0" borderId="10" xfId="0" applyFont="1" applyBorder="1" applyAlignment="1">
      <alignment/>
    </xf>
    <xf numFmtId="0" fontId="104" fillId="0" borderId="10" xfId="44" applyFont="1" applyFill="1" applyBorder="1" applyAlignment="1" applyProtection="1">
      <alignment/>
      <protection/>
    </xf>
    <xf numFmtId="0" fontId="105" fillId="0" borderId="0" xfId="0" applyFont="1" applyAlignment="1">
      <alignment/>
    </xf>
    <xf numFmtId="0" fontId="100" fillId="0" borderId="0" xfId="0" applyFont="1" applyFill="1" applyAlignment="1">
      <alignment/>
    </xf>
    <xf numFmtId="0" fontId="99" fillId="0" borderId="0" xfId="0" applyFont="1" applyFill="1" applyAlignment="1">
      <alignment horizontal="left" vertical="center"/>
    </xf>
    <xf numFmtId="0" fontId="101" fillId="0" borderId="0" xfId="0" applyFont="1" applyFill="1" applyAlignment="1">
      <alignment horizontal="left" vertical="center"/>
    </xf>
    <xf numFmtId="0" fontId="101" fillId="18" borderId="11" xfId="0" applyFont="1" applyFill="1" applyBorder="1" applyAlignment="1">
      <alignment horizontal="center" vertical="center" wrapText="1"/>
    </xf>
    <xf numFmtId="0" fontId="99" fillId="0" borderId="11" xfId="0" applyFont="1" applyBorder="1" applyAlignment="1">
      <alignment horizontal="center" wrapText="1"/>
    </xf>
    <xf numFmtId="0" fontId="103" fillId="0" borderId="0" xfId="0" applyFont="1" applyAlignment="1">
      <alignment/>
    </xf>
    <xf numFmtId="0" fontId="99" fillId="0" borderId="11" xfId="0" applyFont="1" applyFill="1" applyBorder="1" applyAlignment="1">
      <alignment horizontal="center" vertical="center" wrapText="1"/>
    </xf>
    <xf numFmtId="0" fontId="101" fillId="0" borderId="11" xfId="0" applyFont="1" applyBorder="1" applyAlignment="1">
      <alignment horizontal="left" vertical="center"/>
    </xf>
    <xf numFmtId="0" fontId="99" fillId="0" borderId="0" xfId="0" applyFont="1" applyAlignment="1">
      <alignment horizontal="center" vertical="center" wrapText="1"/>
    </xf>
    <xf numFmtId="0" fontId="99" fillId="0" borderId="11" xfId="0" applyFont="1" applyBorder="1" applyAlignment="1">
      <alignment horizontal="center" vertical="center"/>
    </xf>
    <xf numFmtId="0" fontId="101" fillId="0" borderId="11" xfId="0" applyFont="1" applyBorder="1" applyAlignment="1">
      <alignment horizontal="center" vertical="center" wrapText="1"/>
    </xf>
    <xf numFmtId="0" fontId="101" fillId="0" borderId="11" xfId="0" applyFont="1" applyFill="1" applyBorder="1" applyAlignment="1">
      <alignment horizontal="center" vertical="center" wrapText="1"/>
    </xf>
    <xf numFmtId="0" fontId="99" fillId="0" borderId="0" xfId="0" applyFont="1" applyAlignment="1">
      <alignment horizontal="center" vertical="center"/>
    </xf>
    <xf numFmtId="0" fontId="99" fillId="0" borderId="0" xfId="0" applyFont="1" applyAlignment="1">
      <alignment horizontal="center"/>
    </xf>
    <xf numFmtId="0" fontId="101" fillId="18" borderId="11" xfId="0" applyFont="1" applyFill="1" applyBorder="1" applyAlignment="1">
      <alignment horizontal="left" vertical="center"/>
    </xf>
    <xf numFmtId="0" fontId="106" fillId="0" borderId="0" xfId="0" applyFont="1" applyAlignment="1">
      <alignment horizontal="center" wrapText="1"/>
    </xf>
    <xf numFmtId="0" fontId="99" fillId="0" borderId="11" xfId="0" applyFont="1" applyFill="1" applyBorder="1" applyAlignment="1">
      <alignment/>
    </xf>
    <xf numFmtId="0" fontId="107" fillId="0" borderId="0" xfId="0" applyFont="1" applyAlignment="1">
      <alignment horizontal="left" vertical="center"/>
    </xf>
    <xf numFmtId="0" fontId="99" fillId="0" borderId="0" xfId="0" applyFont="1" applyFill="1" applyAlignment="1">
      <alignment/>
    </xf>
    <xf numFmtId="0" fontId="99" fillId="0" borderId="11" xfId="0" applyFont="1" applyBorder="1" applyAlignment="1">
      <alignment horizontal="center"/>
    </xf>
    <xf numFmtId="0" fontId="99" fillId="0" borderId="11" xfId="0" applyFont="1" applyFill="1" applyBorder="1" applyAlignment="1">
      <alignment horizontal="center" vertical="center"/>
    </xf>
    <xf numFmtId="0" fontId="107" fillId="0" borderId="0" xfId="0" applyFont="1" applyAlignment="1">
      <alignment/>
    </xf>
    <xf numFmtId="0" fontId="99" fillId="0" borderId="11" xfId="0" applyFont="1" applyFill="1" applyBorder="1" applyAlignment="1">
      <alignment horizontal="right" vertical="center"/>
    </xf>
    <xf numFmtId="0" fontId="101" fillId="18" borderId="11" xfId="0" applyFont="1" applyFill="1" applyBorder="1" applyAlignment="1">
      <alignment horizontal="center" vertical="top" wrapText="1"/>
    </xf>
    <xf numFmtId="0" fontId="99" fillId="0" borderId="0" xfId="0" applyFont="1" applyAlignment="1">
      <alignment horizontal="left" vertical="center" wrapText="1"/>
    </xf>
    <xf numFmtId="0" fontId="99" fillId="0" borderId="0" xfId="0" applyFont="1" applyFill="1" applyAlignment="1">
      <alignment horizontal="center" vertical="center"/>
    </xf>
    <xf numFmtId="0" fontId="99" fillId="0" borderId="0" xfId="0" applyFont="1" applyFill="1" applyAlignment="1">
      <alignment vertical="top" wrapText="1"/>
    </xf>
    <xf numFmtId="0" fontId="108" fillId="0" borderId="0" xfId="0" applyFont="1" applyFill="1" applyAlignment="1">
      <alignment/>
    </xf>
    <xf numFmtId="0" fontId="99" fillId="0" borderId="0" xfId="0" applyFont="1" applyAlignment="1">
      <alignment vertical="center"/>
    </xf>
    <xf numFmtId="0" fontId="101" fillId="0" borderId="10" xfId="0" applyFont="1" applyBorder="1" applyAlignment="1">
      <alignment horizontal="left" vertical="center"/>
    </xf>
    <xf numFmtId="0" fontId="109" fillId="0" borderId="0" xfId="0" applyFont="1" applyAlignment="1">
      <alignment/>
    </xf>
    <xf numFmtId="0" fontId="101" fillId="0" borderId="0" xfId="0" applyFont="1" applyAlignment="1">
      <alignment/>
    </xf>
    <xf numFmtId="0" fontId="110" fillId="0" borderId="0" xfId="44" applyFont="1" applyFill="1" applyAlignment="1" applyProtection="1">
      <alignment/>
      <protection/>
    </xf>
    <xf numFmtId="0" fontId="101" fillId="0" borderId="12" xfId="0" applyFont="1" applyFill="1" applyBorder="1" applyAlignment="1">
      <alignment horizontal="center" vertical="center" wrapText="1"/>
    </xf>
    <xf numFmtId="0" fontId="101" fillId="0" borderId="0" xfId="0" applyFont="1" applyAlignment="1">
      <alignment horizontal="center"/>
    </xf>
    <xf numFmtId="0" fontId="99" fillId="19" borderId="0" xfId="0" applyFont="1" applyFill="1" applyAlignment="1">
      <alignment/>
    </xf>
    <xf numFmtId="0" fontId="101" fillId="0" borderId="0" xfId="0" applyFont="1" applyAlignment="1">
      <alignment horizontal="justify"/>
    </xf>
    <xf numFmtId="0" fontId="99" fillId="0" borderId="0" xfId="0" applyFont="1" applyFill="1" applyAlignment="1">
      <alignment horizontal="center" vertical="top" wrapText="1"/>
    </xf>
    <xf numFmtId="0" fontId="99" fillId="0" borderId="13" xfId="0" applyFont="1" applyBorder="1" applyAlignment="1">
      <alignment/>
    </xf>
    <xf numFmtId="0" fontId="99" fillId="0" borderId="0" xfId="0" applyFont="1" applyAlignment="1">
      <alignment horizontal="justify"/>
    </xf>
    <xf numFmtId="0" fontId="99" fillId="0" borderId="11" xfId="0" applyFont="1" applyBorder="1" applyAlignment="1">
      <alignment wrapText="1"/>
    </xf>
    <xf numFmtId="0" fontId="99" fillId="0" borderId="14" xfId="0" applyFont="1" applyBorder="1" applyAlignment="1">
      <alignment/>
    </xf>
    <xf numFmtId="0" fontId="101" fillId="0" borderId="0" xfId="0" applyFont="1" applyAlignment="1">
      <alignment wrapText="1"/>
    </xf>
    <xf numFmtId="0" fontId="100" fillId="0" borderId="0" xfId="0" applyFont="1" applyAlignment="1">
      <alignment wrapText="1"/>
    </xf>
    <xf numFmtId="0" fontId="101" fillId="18" borderId="13" xfId="0" applyFont="1" applyFill="1" applyBorder="1" applyAlignment="1">
      <alignment horizontal="center" vertical="center" wrapText="1"/>
    </xf>
    <xf numFmtId="0" fontId="99" fillId="2" borderId="11" xfId="0" applyFont="1" applyFill="1" applyBorder="1" applyAlignment="1">
      <alignment horizontal="center" vertical="center" wrapText="1"/>
    </xf>
    <xf numFmtId="0" fontId="111" fillId="0" borderId="0" xfId="0" applyFont="1" applyAlignment="1">
      <alignment/>
    </xf>
    <xf numFmtId="15" fontId="99" fillId="0" borderId="0" xfId="0" applyNumberFormat="1" applyFont="1" applyAlignment="1">
      <alignment/>
    </xf>
    <xf numFmtId="0" fontId="99" fillId="0" borderId="0" xfId="0" applyFont="1" applyBorder="1" applyAlignment="1">
      <alignment/>
    </xf>
    <xf numFmtId="0" fontId="101" fillId="0" borderId="15" xfId="0" applyFont="1" applyBorder="1" applyAlignment="1">
      <alignment horizontal="center" vertical="center"/>
    </xf>
    <xf numFmtId="0" fontId="101" fillId="0" borderId="0" xfId="0" applyFont="1" applyBorder="1" applyAlignment="1">
      <alignment horizontal="center" vertical="center"/>
    </xf>
    <xf numFmtId="0" fontId="99" fillId="0" borderId="16" xfId="0" applyFont="1" applyBorder="1" applyAlignment="1">
      <alignment horizontal="center"/>
    </xf>
    <xf numFmtId="0" fontId="99" fillId="0" borderId="17" xfId="0" applyFont="1" applyBorder="1" applyAlignment="1">
      <alignment horizontal="center"/>
    </xf>
    <xf numFmtId="0" fontId="99" fillId="0" borderId="18" xfId="0" applyFont="1" applyBorder="1" applyAlignment="1">
      <alignment horizontal="center"/>
    </xf>
    <xf numFmtId="0" fontId="101" fillId="0" borderId="10" xfId="0" applyFont="1" applyFill="1" applyBorder="1" applyAlignment="1">
      <alignment horizontal="left" vertical="center" wrapText="1"/>
    </xf>
    <xf numFmtId="0" fontId="99" fillId="0" borderId="0" xfId="0" applyFont="1" applyAlignment="1">
      <alignment wrapText="1"/>
    </xf>
    <xf numFmtId="0" fontId="0" fillId="0" borderId="0" xfId="0" applyAlignment="1">
      <alignment wrapText="1"/>
    </xf>
    <xf numFmtId="0" fontId="99" fillId="0" borderId="15" xfId="0" applyFont="1" applyFill="1" applyBorder="1" applyAlignment="1">
      <alignment horizontal="center" vertical="center" wrapText="1"/>
    </xf>
    <xf numFmtId="0" fontId="101" fillId="0" borderId="19" xfId="0" applyFont="1" applyBorder="1" applyAlignment="1">
      <alignment horizontal="left" vertical="center"/>
    </xf>
    <xf numFmtId="0" fontId="101" fillId="0" borderId="16" xfId="0" applyFont="1" applyFill="1" applyBorder="1" applyAlignment="1">
      <alignment horizontal="left" vertical="center"/>
    </xf>
    <xf numFmtId="0" fontId="99" fillId="0" borderId="0" xfId="0" applyFont="1" applyBorder="1" applyAlignment="1">
      <alignment horizontal="left" vertical="center"/>
    </xf>
    <xf numFmtId="0" fontId="112" fillId="0" borderId="0" xfId="0" applyFont="1" applyAlignment="1">
      <alignment horizontal="left" vertical="center"/>
    </xf>
    <xf numFmtId="0" fontId="47" fillId="0" borderId="11" xfId="0" applyFont="1" applyFill="1" applyBorder="1" applyAlignment="1">
      <alignment horizontal="center" vertical="center"/>
    </xf>
    <xf numFmtId="0" fontId="101" fillId="18" borderId="13" xfId="0" applyFont="1" applyFill="1" applyBorder="1" applyAlignment="1">
      <alignment horizontal="left" vertical="center"/>
    </xf>
    <xf numFmtId="0" fontId="113" fillId="0" borderId="0" xfId="0" applyFont="1" applyAlignment="1">
      <alignment/>
    </xf>
    <xf numFmtId="0" fontId="101" fillId="18" borderId="11" xfId="0" applyFont="1" applyFill="1" applyBorder="1" applyAlignment="1">
      <alignment horizontal="center" vertical="center" wrapText="1"/>
    </xf>
    <xf numFmtId="0" fontId="105" fillId="0" borderId="0" xfId="0" applyFont="1" applyAlignment="1">
      <alignment wrapText="1"/>
    </xf>
    <xf numFmtId="0" fontId="99" fillId="0" borderId="0" xfId="0" applyFont="1" applyFill="1" applyAlignment="1">
      <alignment horizontal="left" vertical="center" wrapText="1"/>
    </xf>
    <xf numFmtId="0" fontId="100" fillId="0" borderId="0" xfId="0" applyFont="1" applyFill="1" applyAlignment="1">
      <alignment wrapText="1"/>
    </xf>
    <xf numFmtId="0" fontId="105" fillId="0" borderId="0" xfId="0" applyFont="1" applyAlignment="1">
      <alignment vertical="center"/>
    </xf>
    <xf numFmtId="0" fontId="100" fillId="0" borderId="0" xfId="0" applyFont="1" applyFill="1" applyAlignment="1">
      <alignment vertical="center"/>
    </xf>
    <xf numFmtId="0" fontId="99" fillId="0" borderId="11" xfId="0" applyFont="1" applyBorder="1" applyAlignment="1" quotePrefix="1">
      <alignment horizontal="center" vertical="center"/>
    </xf>
    <xf numFmtId="9" fontId="100" fillId="20" borderId="11" xfId="45" applyFont="1" applyFill="1" applyBorder="1" applyAlignment="1" applyProtection="1">
      <alignment horizontal="center" vertical="center" wrapText="1"/>
      <protection/>
    </xf>
    <xf numFmtId="0" fontId="99" fillId="21" borderId="11" xfId="0" applyFont="1" applyFill="1" applyBorder="1" applyAlignment="1">
      <alignment horizontal="center" vertical="center" wrapText="1"/>
    </xf>
    <xf numFmtId="0" fontId="47" fillId="0" borderId="11" xfId="0" applyFont="1" applyBorder="1" applyAlignment="1">
      <alignment horizontal="center" wrapText="1"/>
    </xf>
    <xf numFmtId="0" fontId="101" fillId="21" borderId="11" xfId="0" applyFont="1" applyFill="1" applyBorder="1" applyAlignment="1">
      <alignment horizontal="center" vertical="center"/>
    </xf>
    <xf numFmtId="0" fontId="101" fillId="0" borderId="11" xfId="0" applyFont="1" applyFill="1" applyBorder="1" applyAlignment="1">
      <alignment horizontal="center" vertical="center"/>
    </xf>
    <xf numFmtId="0" fontId="101" fillId="18" borderId="20" xfId="0" applyFont="1" applyFill="1" applyBorder="1" applyAlignment="1">
      <alignment horizontal="center" vertical="top" wrapText="1"/>
    </xf>
    <xf numFmtId="0" fontId="47" fillId="0" borderId="16"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21" xfId="0" applyFont="1" applyBorder="1" applyAlignment="1">
      <alignment horizontal="center" vertical="center" wrapText="1"/>
    </xf>
    <xf numFmtId="0" fontId="50" fillId="0" borderId="0" xfId="53" applyFont="1" applyBorder="1" applyAlignment="1">
      <alignment horizontal="center" vertical="center"/>
      <protection/>
    </xf>
    <xf numFmtId="0" fontId="55" fillId="0" borderId="0" xfId="53" applyFont="1" applyBorder="1" applyAlignment="1">
      <alignment horizontal="center" vertical="center" wrapText="1"/>
      <protection/>
    </xf>
    <xf numFmtId="0" fontId="50" fillId="0" borderId="0" xfId="53" applyFont="1" applyBorder="1" applyAlignment="1">
      <alignment horizontal="center" vertical="center" wrapText="1"/>
      <protection/>
    </xf>
    <xf numFmtId="0" fontId="115" fillId="0" borderId="0" xfId="53" applyFont="1" applyBorder="1" applyAlignment="1">
      <alignment horizontal="center" vertical="center"/>
      <protection/>
    </xf>
    <xf numFmtId="3" fontId="50" fillId="0" borderId="0" xfId="53" applyNumberFormat="1" applyFont="1" applyBorder="1" applyAlignment="1">
      <alignment horizontal="center" vertical="center"/>
      <protection/>
    </xf>
    <xf numFmtId="164" fontId="115" fillId="0" borderId="0" xfId="53" applyNumberFormat="1" applyFont="1" applyBorder="1" applyAlignment="1">
      <alignment horizontal="center" vertical="center"/>
      <protection/>
    </xf>
    <xf numFmtId="0" fontId="99" fillId="0" borderId="0" xfId="0" applyFont="1" applyFill="1" applyBorder="1" applyAlignment="1">
      <alignment/>
    </xf>
    <xf numFmtId="0" fontId="101" fillId="18" borderId="20" xfId="0" applyFont="1" applyFill="1" applyBorder="1" applyAlignment="1">
      <alignment horizontal="center" vertical="center" wrapText="1"/>
    </xf>
    <xf numFmtId="0" fontId="101" fillId="18" borderId="11" xfId="0" applyFont="1" applyFill="1" applyBorder="1" applyAlignment="1">
      <alignment horizontal="center" vertical="center" wrapText="1"/>
    </xf>
    <xf numFmtId="0" fontId="101" fillId="0" borderId="10" xfId="0" applyFont="1" applyFill="1" applyBorder="1" applyAlignment="1">
      <alignment horizontal="left" vertical="center"/>
    </xf>
    <xf numFmtId="0" fontId="101" fillId="18" borderId="11" xfId="0" applyFont="1" applyFill="1" applyBorder="1" applyAlignment="1">
      <alignment horizontal="center" vertical="center" wrapText="1"/>
    </xf>
    <xf numFmtId="0" fontId="99" fillId="21" borderId="15" xfId="0" applyFont="1" applyFill="1" applyBorder="1" applyAlignment="1">
      <alignment horizontal="center" vertical="center" wrapText="1"/>
    </xf>
    <xf numFmtId="3" fontId="99" fillId="0" borderId="0" xfId="0" applyNumberFormat="1" applyFont="1" applyAlignment="1">
      <alignment/>
    </xf>
    <xf numFmtId="3" fontId="99" fillId="0" borderId="0" xfId="0" applyNumberFormat="1" applyFont="1" applyAlignment="1">
      <alignment horizontal="left" vertical="center"/>
    </xf>
    <xf numFmtId="3" fontId="101" fillId="18" borderId="11" xfId="0" applyNumberFormat="1" applyFont="1" applyFill="1" applyBorder="1" applyAlignment="1">
      <alignment horizontal="center" vertical="center" wrapText="1"/>
    </xf>
    <xf numFmtId="3" fontId="101" fillId="0" borderId="0" xfId="0" applyNumberFormat="1" applyFont="1" applyAlignment="1">
      <alignment horizontal="center" vertical="center"/>
    </xf>
    <xf numFmtId="3" fontId="105" fillId="0" borderId="0" xfId="0" applyNumberFormat="1" applyFont="1" applyAlignment="1">
      <alignment/>
    </xf>
    <xf numFmtId="3" fontId="100" fillId="0" borderId="0" xfId="0" applyNumberFormat="1" applyFont="1" applyAlignment="1">
      <alignment/>
    </xf>
    <xf numFmtId="3" fontId="99" fillId="0" borderId="0" xfId="0" applyNumberFormat="1" applyFont="1" applyFill="1" applyAlignment="1">
      <alignment horizontal="left" vertical="center"/>
    </xf>
    <xf numFmtId="3" fontId="101" fillId="0" borderId="0" xfId="0" applyNumberFormat="1" applyFont="1" applyBorder="1" applyAlignment="1">
      <alignment horizontal="center" vertical="center"/>
    </xf>
    <xf numFmtId="0" fontId="100" fillId="0" borderId="0" xfId="0" applyFont="1" applyBorder="1" applyAlignment="1">
      <alignment/>
    </xf>
    <xf numFmtId="0" fontId="99" fillId="0" borderId="0" xfId="0" applyFont="1" applyBorder="1" applyAlignment="1">
      <alignment horizontal="center"/>
    </xf>
    <xf numFmtId="2" fontId="99" fillId="0" borderId="11" xfId="0" applyNumberFormat="1" applyFont="1" applyFill="1" applyBorder="1" applyAlignment="1">
      <alignment horizontal="center" vertical="center"/>
    </xf>
    <xf numFmtId="0" fontId="101" fillId="0" borderId="22" xfId="0" applyFont="1" applyFill="1" applyBorder="1" applyAlignment="1">
      <alignment horizontal="center" vertical="center" wrapText="1"/>
    </xf>
    <xf numFmtId="0" fontId="116" fillId="0" borderId="0" xfId="0" applyFont="1" applyAlignment="1">
      <alignment vertical="center"/>
    </xf>
    <xf numFmtId="0" fontId="116" fillId="0" borderId="0" xfId="0" applyFont="1" applyAlignment="1">
      <alignment/>
    </xf>
    <xf numFmtId="0" fontId="101" fillId="0" borderId="0" xfId="0" applyFont="1" applyFill="1" applyAlignment="1">
      <alignment vertical="center"/>
    </xf>
    <xf numFmtId="0" fontId="117" fillId="0" borderId="0" xfId="54" applyFont="1">
      <alignment/>
      <protection/>
    </xf>
    <xf numFmtId="0" fontId="87" fillId="0" borderId="0" xfId="54">
      <alignment/>
      <protection/>
    </xf>
    <xf numFmtId="0" fontId="101" fillId="22" borderId="23" xfId="54" applyFont="1" applyFill="1" applyBorder="1" applyAlignment="1">
      <alignment horizontal="center" wrapText="1"/>
      <protection/>
    </xf>
    <xf numFmtId="0" fontId="101" fillId="22" borderId="24" xfId="54" applyFont="1" applyFill="1" applyBorder="1" applyAlignment="1">
      <alignment horizontal="center" wrapText="1"/>
      <protection/>
    </xf>
    <xf numFmtId="0" fontId="101" fillId="22" borderId="25" xfId="54" applyFont="1" applyFill="1" applyBorder="1" applyAlignment="1">
      <alignment horizontal="center" wrapText="1"/>
      <protection/>
    </xf>
    <xf numFmtId="0" fontId="118" fillId="0" borderId="23" xfId="54" applyFont="1" applyBorder="1" applyAlignment="1">
      <alignment horizontal="center" vertical="center" wrapText="1"/>
      <protection/>
    </xf>
    <xf numFmtId="0" fontId="119" fillId="0" borderId="23" xfId="54" applyFont="1" applyBorder="1" applyAlignment="1">
      <alignment horizontal="center" vertical="top" wrapText="1"/>
      <protection/>
    </xf>
    <xf numFmtId="0" fontId="99" fillId="0" borderId="23" xfId="54" applyFont="1" applyBorder="1" applyAlignment="1">
      <alignment horizontal="center" vertical="top" wrapText="1"/>
      <protection/>
    </xf>
    <xf numFmtId="0" fontId="49" fillId="0" borderId="26" xfId="53" applyFont="1" applyBorder="1" applyAlignment="1">
      <alignment horizontal="center" vertical="center"/>
      <protection/>
    </xf>
    <xf numFmtId="164" fontId="49" fillId="0" borderId="27" xfId="53" applyNumberFormat="1" applyFont="1" applyBorder="1" applyAlignment="1">
      <alignment horizontal="center" vertical="center"/>
      <protection/>
    </xf>
    <xf numFmtId="2" fontId="60" fillId="0" borderId="17" xfId="53" applyNumberFormat="1" applyFont="1" applyBorder="1" applyAlignment="1">
      <alignment horizontal="center" vertical="center"/>
      <protection/>
    </xf>
    <xf numFmtId="0" fontId="60" fillId="0" borderId="17" xfId="53" applyFont="1" applyBorder="1" applyAlignment="1">
      <alignment horizontal="center" vertical="center"/>
      <protection/>
    </xf>
    <xf numFmtId="0" fontId="49" fillId="0" borderId="16" xfId="53" applyFont="1" applyBorder="1" applyAlignment="1">
      <alignment horizontal="center" vertical="center"/>
      <protection/>
    </xf>
    <xf numFmtId="0" fontId="49" fillId="0" borderId="27" xfId="53" applyFont="1" applyBorder="1" applyAlignment="1">
      <alignment horizontal="center" vertical="center"/>
      <protection/>
    </xf>
    <xf numFmtId="164" fontId="49" fillId="0" borderId="27" xfId="53" applyNumberFormat="1" applyFont="1" applyFill="1" applyBorder="1" applyAlignment="1">
      <alignment horizontal="center" vertical="center"/>
      <protection/>
    </xf>
    <xf numFmtId="2" fontId="60" fillId="0" borderId="17" xfId="53" applyNumberFormat="1" applyFont="1" applyFill="1" applyBorder="1" applyAlignment="1">
      <alignment horizontal="center" vertical="center"/>
      <protection/>
    </xf>
    <xf numFmtId="2" fontId="120" fillId="0" borderId="19" xfId="0" applyNumberFormat="1" applyFont="1" applyFill="1" applyBorder="1" applyAlignment="1">
      <alignment horizontal="center" vertical="center"/>
    </xf>
    <xf numFmtId="2" fontId="60" fillId="21" borderId="17" xfId="53" applyNumberFormat="1" applyFont="1" applyFill="1" applyBorder="1" applyAlignment="1">
      <alignment horizontal="center" vertical="center"/>
      <protection/>
    </xf>
    <xf numFmtId="0" fontId="56" fillId="18" borderId="19" xfId="0" applyFont="1" applyFill="1" applyBorder="1" applyAlignment="1">
      <alignment horizontal="center" vertical="center" wrapText="1"/>
    </xf>
    <xf numFmtId="0" fontId="49" fillId="0" borderId="26" xfId="53" applyFont="1" applyFill="1" applyBorder="1" applyAlignment="1">
      <alignment horizontal="center" vertical="center"/>
      <protection/>
    </xf>
    <xf numFmtId="3" fontId="49" fillId="0" borderId="28" xfId="53" applyNumberFormat="1" applyFont="1" applyFill="1" applyBorder="1" applyAlignment="1">
      <alignment horizontal="center" vertical="center"/>
      <protection/>
    </xf>
    <xf numFmtId="0" fontId="63" fillId="0" borderId="20" xfId="0" applyFont="1" applyFill="1" applyBorder="1" applyAlignment="1">
      <alignment horizontal="center" vertical="center"/>
    </xf>
    <xf numFmtId="0" fontId="63" fillId="0" borderId="19" xfId="0" applyFont="1" applyFill="1" applyBorder="1" applyAlignment="1">
      <alignment horizontal="center" vertical="center"/>
    </xf>
    <xf numFmtId="3" fontId="49" fillId="0" borderId="16" xfId="53" applyNumberFormat="1" applyFont="1" applyBorder="1" applyAlignment="1">
      <alignment horizontal="center" vertical="center"/>
      <protection/>
    </xf>
    <xf numFmtId="164" fontId="49" fillId="21" borderId="27" xfId="53" applyNumberFormat="1" applyFont="1" applyFill="1" applyBorder="1" applyAlignment="1">
      <alignment horizontal="center" vertical="center"/>
      <protection/>
    </xf>
    <xf numFmtId="0" fontId="49" fillId="0" borderId="16" xfId="53" applyFont="1" applyFill="1" applyBorder="1" applyAlignment="1">
      <alignment horizontal="center" vertical="center"/>
      <protection/>
    </xf>
    <xf numFmtId="3" fontId="49" fillId="0" borderId="16" xfId="53" applyNumberFormat="1" applyFont="1" applyFill="1" applyBorder="1" applyAlignment="1">
      <alignment horizontal="center" vertical="center"/>
      <protection/>
    </xf>
    <xf numFmtId="164" fontId="49" fillId="21" borderId="0" xfId="53" applyNumberFormat="1" applyFont="1" applyFill="1" applyBorder="1" applyAlignment="1">
      <alignment horizontal="center" vertical="center"/>
      <protection/>
    </xf>
    <xf numFmtId="2" fontId="60" fillId="21" borderId="0" xfId="53" applyNumberFormat="1" applyFont="1" applyFill="1" applyBorder="1" applyAlignment="1">
      <alignment horizontal="center" vertical="center"/>
      <protection/>
    </xf>
    <xf numFmtId="0" fontId="56" fillId="18" borderId="11" xfId="0" applyFont="1" applyFill="1" applyBorder="1" applyAlignment="1">
      <alignment horizontal="center" vertical="center" wrapText="1"/>
    </xf>
    <xf numFmtId="0" fontId="56" fillId="18" borderId="18" xfId="0" applyFont="1" applyFill="1" applyBorder="1" applyAlignment="1">
      <alignment horizontal="center" vertical="center" wrapText="1"/>
    </xf>
    <xf numFmtId="164" fontId="49" fillId="21" borderId="29" xfId="53" applyNumberFormat="1" applyFont="1" applyFill="1" applyBorder="1" applyAlignment="1">
      <alignment horizontal="center" vertical="center"/>
      <protection/>
    </xf>
    <xf numFmtId="2" fontId="60" fillId="21" borderId="30" xfId="53" applyNumberFormat="1" applyFont="1" applyFill="1" applyBorder="1" applyAlignment="1">
      <alignment horizontal="center" vertical="center"/>
      <protection/>
    </xf>
    <xf numFmtId="0" fontId="49" fillId="0" borderId="0" xfId="53" applyFont="1" applyBorder="1" applyAlignment="1">
      <alignment horizontal="center" vertical="center"/>
      <protection/>
    </xf>
    <xf numFmtId="3" fontId="49" fillId="0" borderId="0" xfId="53" applyNumberFormat="1" applyFont="1" applyBorder="1" applyAlignment="1">
      <alignment horizontal="center" vertical="center"/>
      <protection/>
    </xf>
    <xf numFmtId="2" fontId="63" fillId="0" borderId="0" xfId="0" applyNumberFormat="1" applyFont="1" applyFill="1" applyBorder="1" applyAlignment="1">
      <alignment horizontal="center" vertical="center"/>
    </xf>
    <xf numFmtId="2" fontId="49" fillId="21" borderId="30" xfId="53" applyNumberFormat="1" applyFont="1" applyFill="1" applyBorder="1" applyAlignment="1">
      <alignment horizontal="center" vertical="center"/>
      <protection/>
    </xf>
    <xf numFmtId="0" fontId="47" fillId="0" borderId="0" xfId="0" applyFont="1" applyAlignment="1">
      <alignment/>
    </xf>
    <xf numFmtId="0" fontId="101" fillId="18" borderId="18" xfId="0" applyFont="1" applyFill="1" applyBorder="1" applyAlignment="1">
      <alignment horizontal="center" vertical="center" wrapText="1"/>
    </xf>
    <xf numFmtId="0" fontId="56" fillId="18" borderId="31" xfId="0" applyFont="1" applyFill="1" applyBorder="1" applyAlignment="1">
      <alignment horizontal="center" vertical="center" wrapText="1"/>
    </xf>
    <xf numFmtId="0" fontId="99" fillId="21" borderId="11" xfId="0" applyFont="1" applyFill="1" applyBorder="1" applyAlignment="1">
      <alignment vertical="top" wrapText="1"/>
    </xf>
    <xf numFmtId="0" fontId="100" fillId="0" borderId="11" xfId="0" applyFont="1" applyFill="1" applyBorder="1" applyAlignment="1">
      <alignment horizontal="center" vertical="center" wrapText="1"/>
    </xf>
    <xf numFmtId="2" fontId="100" fillId="21" borderId="11" xfId="0" applyNumberFormat="1" applyFont="1" applyFill="1" applyBorder="1" applyAlignment="1">
      <alignment horizontal="center" vertical="center"/>
    </xf>
    <xf numFmtId="0" fontId="100" fillId="0" borderId="11" xfId="0" applyFont="1" applyFill="1" applyBorder="1" applyAlignment="1">
      <alignment horizontal="center" vertical="center"/>
    </xf>
    <xf numFmtId="0" fontId="100" fillId="0" borderId="32" xfId="0"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100" fillId="0" borderId="27" xfId="0" applyFont="1" applyFill="1" applyBorder="1" applyAlignment="1">
      <alignment horizontal="center" vertical="center" wrapText="1"/>
    </xf>
    <xf numFmtId="167" fontId="100" fillId="0" borderId="11" xfId="0" applyNumberFormat="1" applyFont="1" applyFill="1" applyBorder="1" applyAlignment="1">
      <alignment horizontal="center" vertical="center"/>
    </xf>
    <xf numFmtId="0" fontId="68" fillId="0" borderId="11" xfId="0" applyFont="1" applyBorder="1" applyAlignment="1">
      <alignment horizontal="center"/>
    </xf>
    <xf numFmtId="0" fontId="68" fillId="0" borderId="11" xfId="0" applyFont="1" applyFill="1" applyBorder="1" applyAlignment="1">
      <alignment horizontal="center" vertical="center" wrapText="1"/>
    </xf>
    <xf numFmtId="0" fontId="121" fillId="0" borderId="32" xfId="0" applyFont="1" applyFill="1" applyBorder="1" applyAlignment="1">
      <alignment horizontal="center" vertical="center" wrapText="1"/>
    </xf>
    <xf numFmtId="0" fontId="99" fillId="0" borderId="13" xfId="0" applyFont="1" applyBorder="1" applyAlignment="1" quotePrefix="1">
      <alignment horizontal="center" vertical="center"/>
    </xf>
    <xf numFmtId="0" fontId="99" fillId="0" borderId="20" xfId="0" applyFont="1" applyFill="1" applyBorder="1" applyAlignment="1">
      <alignment horizontal="center" vertical="center" wrapText="1"/>
    </xf>
    <xf numFmtId="0" fontId="99" fillId="0" borderId="33" xfId="0" applyFont="1" applyFill="1" applyBorder="1" applyAlignment="1">
      <alignment horizontal="center" vertical="center" wrapText="1"/>
    </xf>
    <xf numFmtId="0" fontId="99" fillId="0" borderId="27" xfId="0" applyFont="1" applyFill="1" applyBorder="1" applyAlignment="1">
      <alignment horizontal="center" vertical="center" wrapText="1"/>
    </xf>
    <xf numFmtId="0" fontId="99" fillId="0" borderId="17" xfId="0" applyFont="1" applyFill="1" applyBorder="1" applyAlignment="1">
      <alignment horizontal="center" vertical="center" wrapText="1"/>
    </xf>
    <xf numFmtId="2" fontId="99" fillId="21" borderId="15" xfId="0" applyNumberFormat="1" applyFont="1" applyFill="1" applyBorder="1" applyAlignment="1">
      <alignment horizontal="center" vertical="center"/>
    </xf>
    <xf numFmtId="0" fontId="99" fillId="0" borderId="19" xfId="0" applyFont="1" applyFill="1" applyBorder="1" applyAlignment="1">
      <alignment horizontal="center" vertical="center" wrapText="1"/>
    </xf>
    <xf numFmtId="0" fontId="99" fillId="0" borderId="31" xfId="0" applyFont="1" applyFill="1" applyBorder="1" applyAlignment="1">
      <alignment horizontal="center" vertical="center" wrapText="1"/>
    </xf>
    <xf numFmtId="2" fontId="99" fillId="21" borderId="11" xfId="0" applyNumberFormat="1" applyFont="1" applyFill="1" applyBorder="1" applyAlignment="1">
      <alignment horizontal="center" vertical="center"/>
    </xf>
    <xf numFmtId="0" fontId="99" fillId="0" borderId="13" xfId="0" applyFont="1" applyFill="1" applyBorder="1" applyAlignment="1">
      <alignment horizontal="center" vertical="center" wrapText="1"/>
    </xf>
    <xf numFmtId="0" fontId="99" fillId="0" borderId="13" xfId="0" applyFont="1" applyFill="1" applyBorder="1" applyAlignment="1" quotePrefix="1">
      <alignment horizontal="center" vertical="center" wrapText="1"/>
    </xf>
    <xf numFmtId="0" fontId="100" fillId="0" borderId="16"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99" fillId="0" borderId="33" xfId="0" applyFont="1" applyBorder="1" applyAlignment="1">
      <alignment horizontal="center"/>
    </xf>
    <xf numFmtId="0" fontId="99" fillId="0" borderId="20" xfId="0" applyFont="1" applyFill="1" applyBorder="1" applyAlignment="1">
      <alignment horizontal="center" vertical="center"/>
    </xf>
    <xf numFmtId="0" fontId="83" fillId="0" borderId="13" xfId="0" applyFont="1" applyBorder="1" applyAlignment="1">
      <alignment horizontal="left" vertical="center" wrapText="1"/>
    </xf>
    <xf numFmtId="0" fontId="100" fillId="0" borderId="20" xfId="0" applyFont="1" applyFill="1" applyBorder="1" applyAlignment="1">
      <alignment horizontal="center" vertical="center"/>
    </xf>
    <xf numFmtId="0" fontId="100" fillId="0" borderId="16" xfId="0" applyFont="1" applyFill="1" applyBorder="1" applyAlignment="1">
      <alignment horizontal="center" vertical="center"/>
    </xf>
    <xf numFmtId="0" fontId="0" fillId="0" borderId="13" xfId="0" applyFont="1" applyBorder="1" applyAlignment="1">
      <alignment horizontal="left" vertical="center" wrapText="1"/>
    </xf>
    <xf numFmtId="0" fontId="99" fillId="21" borderId="11" xfId="0" applyFont="1" applyFill="1" applyBorder="1" applyAlignment="1">
      <alignment horizontal="left" vertical="center"/>
    </xf>
    <xf numFmtId="0" fontId="47" fillId="0" borderId="0" xfId="0" applyFont="1" applyFill="1" applyAlignment="1">
      <alignment/>
    </xf>
    <xf numFmtId="0" fontId="47" fillId="20" borderId="11" xfId="0" applyFont="1" applyFill="1" applyBorder="1" applyAlignment="1">
      <alignment horizontal="center" vertical="center" wrapText="1"/>
    </xf>
    <xf numFmtId="0" fontId="56" fillId="18" borderId="13" xfId="0" applyFont="1" applyFill="1" applyBorder="1" applyAlignment="1">
      <alignment horizontal="center" vertical="center" wrapText="1"/>
    </xf>
    <xf numFmtId="0" fontId="99" fillId="0" borderId="10" xfId="0" applyFont="1" applyFill="1" applyBorder="1" applyAlignment="1">
      <alignment/>
    </xf>
    <xf numFmtId="0" fontId="99" fillId="0" borderId="0" xfId="0" applyFont="1" applyFill="1" applyAlignment="1">
      <alignment wrapText="1"/>
    </xf>
    <xf numFmtId="0" fontId="99" fillId="0" borderId="0" xfId="0" applyFont="1" applyFill="1" applyAlignment="1">
      <alignment vertical="center"/>
    </xf>
    <xf numFmtId="166" fontId="99" fillId="0" borderId="11" xfId="0" applyNumberFormat="1" applyFont="1" applyFill="1" applyBorder="1" applyAlignment="1">
      <alignment horizontal="center" vertical="center"/>
    </xf>
    <xf numFmtId="3" fontId="0" fillId="0" borderId="0" xfId="0" applyNumberFormat="1" applyFont="1" applyBorder="1" applyAlignment="1">
      <alignment horizontal="center" vertical="center" wrapText="1"/>
    </xf>
    <xf numFmtId="3" fontId="99" fillId="0" borderId="0" xfId="0" applyNumberFormat="1" applyFont="1" applyBorder="1" applyAlignment="1">
      <alignment/>
    </xf>
    <xf numFmtId="0" fontId="0" fillId="0" borderId="0" xfId="0" applyFill="1" applyAlignment="1">
      <alignment/>
    </xf>
    <xf numFmtId="0" fontId="101" fillId="0" borderId="10" xfId="0" applyFont="1" applyFill="1" applyBorder="1" applyAlignment="1">
      <alignment horizontal="left" vertical="center"/>
    </xf>
    <xf numFmtId="0" fontId="99" fillId="0" borderId="17" xfId="0" applyFont="1" applyFill="1" applyBorder="1" applyAlignment="1">
      <alignment horizontal="center"/>
    </xf>
    <xf numFmtId="0" fontId="99" fillId="0" borderId="18" xfId="0" applyFont="1" applyFill="1" applyBorder="1" applyAlignment="1">
      <alignment horizontal="center"/>
    </xf>
    <xf numFmtId="0" fontId="99" fillId="0" borderId="16" xfId="0" applyFont="1" applyFill="1" applyBorder="1" applyAlignment="1">
      <alignment horizontal="center"/>
    </xf>
    <xf numFmtId="0" fontId="101" fillId="0" borderId="15" xfId="0" applyFont="1" applyFill="1" applyBorder="1" applyAlignment="1">
      <alignment horizontal="center" vertical="center"/>
    </xf>
    <xf numFmtId="167" fontId="119" fillId="0" borderId="23" xfId="54" applyNumberFormat="1" applyFont="1" applyBorder="1" applyAlignment="1">
      <alignment horizontal="center" vertical="top" wrapText="1"/>
      <protection/>
    </xf>
    <xf numFmtId="3" fontId="99" fillId="0" borderId="11" xfId="0" applyNumberFormat="1" applyFont="1" applyFill="1" applyBorder="1" applyAlignment="1">
      <alignment horizontal="center" vertical="center"/>
    </xf>
    <xf numFmtId="3" fontId="101" fillId="0" borderId="11" xfId="0" applyNumberFormat="1" applyFont="1" applyFill="1" applyBorder="1" applyAlignment="1">
      <alignment horizontal="center" vertical="center"/>
    </xf>
    <xf numFmtId="3" fontId="56" fillId="0" borderId="11" xfId="0" applyNumberFormat="1" applyFont="1" applyFill="1" applyBorder="1" applyAlignment="1">
      <alignment horizontal="center" vertical="center"/>
    </xf>
    <xf numFmtId="3" fontId="47" fillId="0" borderId="16" xfId="0" applyNumberFormat="1" applyFont="1" applyFill="1" applyBorder="1" applyAlignment="1">
      <alignment horizontal="center"/>
    </xf>
    <xf numFmtId="3" fontId="47" fillId="0" borderId="19" xfId="0" applyNumberFormat="1" applyFont="1" applyFill="1" applyBorder="1" applyAlignment="1">
      <alignment horizontal="center"/>
    </xf>
    <xf numFmtId="3" fontId="47" fillId="0" borderId="11" xfId="0" applyNumberFormat="1" applyFont="1" applyFill="1" applyBorder="1" applyAlignment="1">
      <alignment horizontal="center"/>
    </xf>
    <xf numFmtId="3" fontId="99" fillId="0" borderId="11" xfId="0" applyNumberFormat="1" applyFont="1" applyFill="1" applyBorder="1" applyAlignment="1">
      <alignment horizontal="center"/>
    </xf>
    <xf numFmtId="4" fontId="99" fillId="0" borderId="11" xfId="0" applyNumberFormat="1" applyFont="1" applyFill="1" applyBorder="1" applyAlignment="1">
      <alignment horizontal="center"/>
    </xf>
    <xf numFmtId="0" fontId="101" fillId="0" borderId="34" xfId="0" applyFont="1" applyFill="1" applyBorder="1" applyAlignment="1">
      <alignment horizontal="center" vertical="center"/>
    </xf>
    <xf numFmtId="0" fontId="101" fillId="0" borderId="0" xfId="0" applyFont="1" applyFill="1" applyAlignment="1">
      <alignment horizontal="right" vertical="center"/>
    </xf>
    <xf numFmtId="3" fontId="47" fillId="0" borderId="11" xfId="0" applyNumberFormat="1" applyFont="1" applyFill="1" applyBorder="1" applyAlignment="1">
      <alignment horizontal="center" vertical="center"/>
    </xf>
    <xf numFmtId="1" fontId="99" fillId="0" borderId="11" xfId="0" applyNumberFormat="1" applyFont="1" applyFill="1" applyBorder="1" applyAlignment="1">
      <alignment horizontal="center" vertical="center" wrapText="1"/>
    </xf>
    <xf numFmtId="2" fontId="47" fillId="0" borderId="11" xfId="0" applyNumberFormat="1" applyFont="1" applyFill="1" applyBorder="1" applyAlignment="1">
      <alignment horizontal="center" vertical="center" wrapText="1"/>
    </xf>
    <xf numFmtId="1" fontId="99" fillId="0" borderId="11" xfId="0" applyNumberFormat="1" applyFont="1" applyFill="1" applyBorder="1" applyAlignment="1">
      <alignment horizontal="center" vertical="center"/>
    </xf>
    <xf numFmtId="0" fontId="109" fillId="21" borderId="11" xfId="0" applyFont="1" applyFill="1" applyBorder="1" applyAlignment="1">
      <alignment horizontal="center" vertical="center" wrapText="1"/>
    </xf>
    <xf numFmtId="1" fontId="99" fillId="0" borderId="11" xfId="0" applyNumberFormat="1" applyFont="1" applyBorder="1" applyAlignment="1">
      <alignment horizontal="center"/>
    </xf>
    <xf numFmtId="0" fontId="47" fillId="0" borderId="11" xfId="0" applyFont="1" applyFill="1" applyBorder="1" applyAlignment="1">
      <alignment horizontal="center" vertical="top" wrapText="1"/>
    </xf>
    <xf numFmtId="0" fontId="47" fillId="0" borderId="11" xfId="0" applyFont="1" applyFill="1" applyBorder="1" applyAlignment="1">
      <alignment horizontal="center" vertical="center" wrapText="1"/>
    </xf>
    <xf numFmtId="15" fontId="47" fillId="0" borderId="11" xfId="0" applyNumberFormat="1" applyFont="1" applyFill="1" applyBorder="1" applyAlignment="1">
      <alignment horizontal="center" vertical="center" wrapText="1"/>
    </xf>
    <xf numFmtId="0" fontId="47" fillId="0" borderId="15" xfId="0" applyFont="1" applyFill="1" applyBorder="1" applyAlignment="1">
      <alignment horizontal="center" vertical="top" wrapText="1"/>
    </xf>
    <xf numFmtId="0" fontId="83" fillId="0" borderId="16" xfId="0" applyFont="1" applyFill="1" applyBorder="1" applyAlignment="1">
      <alignment horizontal="center"/>
    </xf>
    <xf numFmtId="0" fontId="0" fillId="0" borderId="16" xfId="0" applyFill="1" applyBorder="1" applyAlignment="1">
      <alignment wrapText="1"/>
    </xf>
    <xf numFmtId="0" fontId="99" fillId="0" borderId="19" xfId="0" applyFont="1" applyFill="1" applyBorder="1" applyAlignment="1">
      <alignment horizontal="right"/>
    </xf>
    <xf numFmtId="0" fontId="99" fillId="0" borderId="11" xfId="0" applyFont="1" applyFill="1" applyBorder="1" applyAlignment="1">
      <alignment horizontal="right"/>
    </xf>
    <xf numFmtId="0" fontId="99" fillId="0" borderId="11" xfId="0" applyFont="1" applyFill="1" applyBorder="1" applyAlignment="1">
      <alignment horizontal="center"/>
    </xf>
    <xf numFmtId="0" fontId="50" fillId="0" borderId="16" xfId="0" applyFont="1" applyFill="1" applyBorder="1" applyAlignment="1">
      <alignment horizontal="center"/>
    </xf>
    <xf numFmtId="0" fontId="51" fillId="0" borderId="16" xfId="0" applyFont="1" applyFill="1" applyBorder="1" applyAlignment="1">
      <alignment horizontal="left" wrapText="1"/>
    </xf>
    <xf numFmtId="0" fontId="50" fillId="0" borderId="16" xfId="0" applyFont="1" applyFill="1" applyBorder="1" applyAlignment="1">
      <alignment horizontal="center" wrapText="1"/>
    </xf>
    <xf numFmtId="0" fontId="50" fillId="0" borderId="16" xfId="0" applyFont="1" applyFill="1" applyBorder="1" applyAlignment="1">
      <alignment horizontal="left"/>
    </xf>
    <xf numFmtId="0" fontId="0" fillId="0" borderId="16" xfId="0" applyFill="1" applyBorder="1" applyAlignment="1">
      <alignment horizontal="center"/>
    </xf>
    <xf numFmtId="0" fontId="99" fillId="0" borderId="11" xfId="0" applyFont="1" applyFill="1" applyBorder="1" applyAlignment="1">
      <alignment horizontal="center" vertical="center"/>
    </xf>
    <xf numFmtId="0" fontId="50" fillId="0" borderId="16" xfId="0" applyFont="1" applyFill="1" applyBorder="1" applyAlignment="1">
      <alignment horizontal="left" wrapText="1"/>
    </xf>
    <xf numFmtId="0" fontId="50" fillId="0" borderId="16" xfId="0" applyFont="1" applyFill="1" applyBorder="1" applyAlignment="1">
      <alignment horizontal="center" vertical="center" wrapText="1"/>
    </xf>
    <xf numFmtId="0" fontId="99" fillId="0" borderId="11"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99" fillId="0" borderId="0" xfId="0" applyFont="1" applyFill="1" applyAlignment="1">
      <alignment/>
    </xf>
    <xf numFmtId="0" fontId="99" fillId="0" borderId="11" xfId="0" applyFont="1" applyFill="1" applyBorder="1" applyAlignment="1">
      <alignment horizontal="center" vertical="center"/>
    </xf>
    <xf numFmtId="0" fontId="99" fillId="0" borderId="19" xfId="0" applyFont="1" applyFill="1" applyBorder="1" applyAlignment="1">
      <alignment horizontal="center" vertical="center"/>
    </xf>
    <xf numFmtId="0" fontId="0" fillId="0" borderId="0" xfId="0" applyFill="1" applyAlignment="1">
      <alignment/>
    </xf>
    <xf numFmtId="0" fontId="101" fillId="0" borderId="0" xfId="0" applyFont="1" applyFill="1" applyAlignment="1">
      <alignment horizontal="center" vertical="center" wrapText="1"/>
    </xf>
    <xf numFmtId="0" fontId="101" fillId="18" borderId="11" xfId="0" applyFont="1" applyFill="1" applyBorder="1" applyAlignment="1">
      <alignment horizontal="left" vertical="center" wrapText="1"/>
    </xf>
    <xf numFmtId="0" fontId="99" fillId="0" borderId="16" xfId="0" applyFont="1" applyBorder="1" applyAlignment="1">
      <alignment horizontal="center" vertical="center"/>
    </xf>
    <xf numFmtId="0" fontId="99" fillId="0" borderId="16" xfId="0" applyFont="1" applyFill="1" applyBorder="1" applyAlignment="1">
      <alignment horizontal="center" vertical="center"/>
    </xf>
    <xf numFmtId="0" fontId="99" fillId="0" borderId="16" xfId="0" applyFont="1" applyBorder="1" applyAlignment="1">
      <alignment horizontal="center" vertical="center" wrapText="1"/>
    </xf>
    <xf numFmtId="0" fontId="99" fillId="0" borderId="16" xfId="0" applyFont="1" applyFill="1" applyBorder="1" applyAlignment="1">
      <alignment horizontal="center" vertical="center" wrapText="1"/>
    </xf>
    <xf numFmtId="0" fontId="101" fillId="18" borderId="12" xfId="0" applyFont="1" applyFill="1" applyBorder="1" applyAlignment="1">
      <alignment horizontal="center" vertical="center" wrapText="1"/>
    </xf>
    <xf numFmtId="0" fontId="101" fillId="18" borderId="11" xfId="0" applyFont="1" applyFill="1" applyBorder="1" applyAlignment="1">
      <alignment horizontal="center" vertical="center" wrapText="1"/>
    </xf>
    <xf numFmtId="0" fontId="101" fillId="18" borderId="19" xfId="0" applyFont="1" applyFill="1" applyBorder="1" applyAlignment="1">
      <alignment horizontal="center" vertical="center" wrapText="1"/>
    </xf>
    <xf numFmtId="0" fontId="99" fillId="0" borderId="0" xfId="0" applyFont="1" applyFill="1" applyBorder="1" applyAlignment="1">
      <alignment horizontal="center"/>
    </xf>
    <xf numFmtId="0" fontId="56" fillId="18" borderId="16" xfId="0" applyFont="1" applyFill="1" applyBorder="1" applyAlignment="1">
      <alignment horizontal="center" vertical="center" wrapText="1"/>
    </xf>
    <xf numFmtId="3" fontId="49" fillId="0" borderId="21" xfId="53" applyNumberFormat="1" applyFont="1" applyBorder="1" applyAlignment="1">
      <alignment horizontal="center" vertical="center"/>
      <protection/>
    </xf>
    <xf numFmtId="3" fontId="49" fillId="0" borderId="26" xfId="53" applyNumberFormat="1" applyFont="1" applyBorder="1" applyAlignment="1">
      <alignment horizontal="center" vertical="center"/>
      <protection/>
    </xf>
    <xf numFmtId="0" fontId="101" fillId="18" borderId="16" xfId="0" applyFont="1" applyFill="1" applyBorder="1" applyAlignment="1">
      <alignment horizontal="center" vertical="center" wrapText="1"/>
    </xf>
    <xf numFmtId="0" fontId="100" fillId="0" borderId="13" xfId="0" applyFont="1" applyFill="1" applyBorder="1" applyAlignment="1">
      <alignment horizontal="center" vertical="center" wrapText="1"/>
    </xf>
    <xf numFmtId="0" fontId="100" fillId="0" borderId="33" xfId="0" applyFont="1" applyFill="1" applyBorder="1" applyAlignment="1">
      <alignment horizontal="center" vertical="center" wrapText="1"/>
    </xf>
    <xf numFmtId="0" fontId="99" fillId="0" borderId="13" xfId="0" applyFont="1" applyBorder="1" applyAlignment="1">
      <alignment horizontal="center"/>
    </xf>
    <xf numFmtId="3" fontId="47" fillId="0" borderId="11" xfId="0" applyNumberFormat="1" applyFont="1" applyFill="1" applyBorder="1" applyAlignment="1">
      <alignment horizontal="center" vertical="center" wrapText="1"/>
    </xf>
    <xf numFmtId="3" fontId="71" fillId="0" borderId="16" xfId="0" applyNumberFormat="1" applyFont="1" applyBorder="1" applyAlignment="1">
      <alignment horizontal="center" vertical="center" wrapText="1"/>
    </xf>
    <xf numFmtId="0" fontId="71" fillId="0" borderId="16" xfId="0" applyFont="1" applyBorder="1" applyAlignment="1">
      <alignment horizontal="center" vertical="center" wrapText="1"/>
    </xf>
    <xf numFmtId="3" fontId="71" fillId="0" borderId="21" xfId="0" applyNumberFormat="1" applyFont="1" applyBorder="1" applyAlignment="1">
      <alignment horizontal="center" vertical="center" wrapText="1"/>
    </xf>
    <xf numFmtId="0" fontId="71" fillId="0" borderId="21" xfId="0" applyFont="1" applyBorder="1" applyAlignment="1">
      <alignment horizontal="center" vertical="center" wrapText="1"/>
    </xf>
    <xf numFmtId="3" fontId="49" fillId="21" borderId="21" xfId="53" applyNumberFormat="1" applyFont="1" applyFill="1" applyBorder="1" applyAlignment="1">
      <alignment horizontal="center" vertical="center"/>
      <protection/>
    </xf>
    <xf numFmtId="0" fontId="60" fillId="21" borderId="17" xfId="53" applyFont="1" applyFill="1" applyBorder="1" applyAlignment="1">
      <alignment horizontal="center" vertical="center"/>
      <protection/>
    </xf>
    <xf numFmtId="167" fontId="120" fillId="0" borderId="20" xfId="0" applyNumberFormat="1" applyFont="1" applyFill="1" applyBorder="1" applyAlignment="1">
      <alignment horizontal="center" vertical="center"/>
    </xf>
    <xf numFmtId="3" fontId="49" fillId="21" borderId="26" xfId="53" applyNumberFormat="1" applyFont="1" applyFill="1" applyBorder="1" applyAlignment="1">
      <alignment horizontal="center" vertical="center"/>
      <protection/>
    </xf>
    <xf numFmtId="167" fontId="60" fillId="21" borderId="17" xfId="53" applyNumberFormat="1" applyFont="1" applyFill="1" applyBorder="1" applyAlignment="1">
      <alignment horizontal="center" vertical="center"/>
      <protection/>
    </xf>
    <xf numFmtId="167" fontId="120" fillId="0" borderId="19" xfId="0" applyNumberFormat="1" applyFont="1" applyFill="1" applyBorder="1" applyAlignment="1">
      <alignment horizontal="center" vertical="center"/>
    </xf>
    <xf numFmtId="167" fontId="63" fillId="0" borderId="20" xfId="0" applyNumberFormat="1" applyFont="1" applyFill="1" applyBorder="1" applyAlignment="1">
      <alignment horizontal="center" vertical="center"/>
    </xf>
    <xf numFmtId="167" fontId="63" fillId="0" borderId="19" xfId="0" applyNumberFormat="1" applyFont="1" applyFill="1" applyBorder="1" applyAlignment="1">
      <alignment horizontal="center" vertical="center"/>
    </xf>
    <xf numFmtId="167" fontId="63" fillId="0" borderId="12" xfId="0" applyNumberFormat="1" applyFont="1" applyFill="1" applyBorder="1" applyAlignment="1">
      <alignment horizontal="center" vertical="center"/>
    </xf>
    <xf numFmtId="0" fontId="7" fillId="21" borderId="16" xfId="53" applyFont="1" applyFill="1" applyBorder="1" applyAlignment="1">
      <alignment horizontal="center" vertical="center" wrapText="1"/>
      <protection/>
    </xf>
    <xf numFmtId="0" fontId="7" fillId="21" borderId="16" xfId="53"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7" fillId="0" borderId="0" xfId="53" applyFill="1" applyBorder="1" applyAlignment="1">
      <alignment horizontal="center" vertical="center" wrapText="1"/>
      <protection/>
    </xf>
    <xf numFmtId="167" fontId="100" fillId="0" borderId="17" xfId="0" applyNumberFormat="1" applyFont="1" applyFill="1" applyBorder="1" applyAlignment="1">
      <alignment horizontal="center" vertical="center" wrapText="1"/>
    </xf>
    <xf numFmtId="49" fontId="99" fillId="0" borderId="11" xfId="0" applyNumberFormat="1" applyFont="1" applyFill="1" applyBorder="1" applyAlignment="1" quotePrefix="1">
      <alignment horizontal="center" vertical="center"/>
    </xf>
    <xf numFmtId="167" fontId="99" fillId="0" borderId="17"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7" xfId="0" applyFont="1" applyFill="1" applyBorder="1" applyAlignment="1">
      <alignment horizontal="center" vertical="center" wrapText="1"/>
    </xf>
    <xf numFmtId="2" fontId="99" fillId="0" borderId="17" xfId="0" applyNumberFormat="1" applyFont="1" applyFill="1" applyBorder="1" applyAlignment="1">
      <alignment horizontal="center" vertical="center" wrapText="1"/>
    </xf>
    <xf numFmtId="0" fontId="101" fillId="0" borderId="0" xfId="0" applyFont="1" applyFill="1" applyBorder="1" applyAlignment="1">
      <alignment vertical="center"/>
    </xf>
    <xf numFmtId="2" fontId="99" fillId="0" borderId="19" xfId="0" applyNumberFormat="1" applyFont="1" applyFill="1" applyBorder="1" applyAlignment="1">
      <alignment horizontal="center" vertical="center"/>
    </xf>
    <xf numFmtId="0" fontId="99" fillId="0" borderId="16" xfId="0" applyFont="1" applyFill="1" applyBorder="1" applyAlignment="1">
      <alignment horizontal="right" vertical="center"/>
    </xf>
    <xf numFmtId="0" fontId="99" fillId="0" borderId="11" xfId="0" applyFont="1" applyBorder="1" applyAlignment="1">
      <alignment horizontal="center" vertical="center" wrapText="1"/>
    </xf>
    <xf numFmtId="0" fontId="99" fillId="21" borderId="20" xfId="0" applyFont="1" applyFill="1" applyBorder="1" applyAlignment="1">
      <alignment horizontal="center" vertical="center" wrapText="1"/>
    </xf>
    <xf numFmtId="0" fontId="99" fillId="21" borderId="0" xfId="0" applyFont="1" applyFill="1" applyAlignment="1">
      <alignment horizontal="justify"/>
    </xf>
    <xf numFmtId="0" fontId="99" fillId="21" borderId="0" xfId="0" applyFont="1" applyFill="1" applyAlignment="1">
      <alignment/>
    </xf>
    <xf numFmtId="167" fontId="99" fillId="21" borderId="0" xfId="0" applyNumberFormat="1" applyFont="1" applyFill="1" applyAlignment="1">
      <alignment/>
    </xf>
    <xf numFmtId="0" fontId="101" fillId="23" borderId="11" xfId="0" applyFont="1" applyFill="1" applyBorder="1" applyAlignment="1">
      <alignment horizontal="center" vertical="top" wrapText="1"/>
    </xf>
    <xf numFmtId="167" fontId="101" fillId="23" borderId="11" xfId="0" applyNumberFormat="1" applyFont="1" applyFill="1" applyBorder="1" applyAlignment="1">
      <alignment horizontal="center" vertical="center" wrapText="1"/>
    </xf>
    <xf numFmtId="0" fontId="101" fillId="23" borderId="11" xfId="0" applyFont="1" applyFill="1" applyBorder="1" applyAlignment="1">
      <alignment horizontal="center" vertical="center" wrapText="1"/>
    </xf>
    <xf numFmtId="0" fontId="47" fillId="21" borderId="11" xfId="0" applyFont="1" applyFill="1" applyBorder="1" applyAlignment="1">
      <alignment horizontal="center" vertical="center" wrapText="1"/>
    </xf>
    <xf numFmtId="0" fontId="99" fillId="21" borderId="16" xfId="0" applyFont="1" applyFill="1" applyBorder="1" applyAlignment="1">
      <alignment horizontal="center" vertical="center" wrapText="1"/>
    </xf>
    <xf numFmtId="0" fontId="122" fillId="21" borderId="16" xfId="0" applyFont="1" applyFill="1" applyBorder="1" applyAlignment="1">
      <alignment horizontal="center" vertical="center" wrapText="1"/>
    </xf>
    <xf numFmtId="0" fontId="47" fillId="21" borderId="20" xfId="0" applyFont="1" applyFill="1" applyBorder="1" applyAlignment="1">
      <alignment horizontal="center" vertical="center" wrapText="1"/>
    </xf>
    <xf numFmtId="167" fontId="47" fillId="21" borderId="20" xfId="0" applyNumberFormat="1" applyFont="1" applyFill="1" applyBorder="1" applyAlignment="1">
      <alignment horizontal="center" vertical="center" wrapText="1"/>
    </xf>
    <xf numFmtId="0" fontId="47" fillId="21" borderId="13" xfId="0" applyFont="1" applyFill="1" applyBorder="1" applyAlignment="1">
      <alignment horizontal="center" vertical="center" wrapText="1"/>
    </xf>
    <xf numFmtId="0" fontId="47" fillId="21" borderId="16" xfId="0" applyFont="1" applyFill="1" applyBorder="1" applyAlignment="1">
      <alignment horizontal="center" vertical="center" wrapText="1"/>
    </xf>
    <xf numFmtId="167" fontId="47" fillId="21" borderId="16"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0" fillId="0" borderId="9" xfId="0" applyFill="1" applyBorder="1" applyAlignment="1">
      <alignment/>
    </xf>
    <xf numFmtId="0" fontId="49" fillId="0" borderId="9" xfId="0" applyFont="1" applyFill="1" applyBorder="1" applyAlignment="1">
      <alignment/>
    </xf>
    <xf numFmtId="0" fontId="0" fillId="0" borderId="0" xfId="0" applyFill="1" applyAlignment="1">
      <alignment/>
    </xf>
    <xf numFmtId="0" fontId="49" fillId="0" borderId="9" xfId="0" applyFont="1" applyFill="1" applyBorder="1" applyAlignment="1" quotePrefix="1">
      <alignment/>
    </xf>
    <xf numFmtId="0" fontId="80" fillId="0" borderId="9" xfId="36" applyFill="1" applyBorder="1" applyAlignment="1">
      <alignment/>
    </xf>
    <xf numFmtId="0" fontId="101" fillId="0" borderId="0" xfId="0" applyFont="1" applyFill="1" applyAlignment="1">
      <alignment horizontal="left" vertical="center" wrapText="1"/>
    </xf>
    <xf numFmtId="0" fontId="101" fillId="0" borderId="0" xfId="0" applyFont="1" applyFill="1" applyAlignment="1">
      <alignment horizontal="center" vertical="center" wrapText="1"/>
    </xf>
    <xf numFmtId="0" fontId="101" fillId="18" borderId="35" xfId="0" applyFont="1" applyFill="1" applyBorder="1" applyAlignment="1">
      <alignment horizontal="center" vertical="center"/>
    </xf>
    <xf numFmtId="0" fontId="101" fillId="0" borderId="0" xfId="0" applyFont="1" applyFill="1" applyAlignment="1">
      <alignment vertical="center"/>
    </xf>
    <xf numFmtId="0" fontId="101" fillId="0" borderId="10" xfId="0" applyFont="1" applyFill="1" applyBorder="1" applyAlignment="1">
      <alignment horizontal="center" vertical="center"/>
    </xf>
    <xf numFmtId="0" fontId="101" fillId="0" borderId="10" xfId="0" applyFont="1" applyFill="1" applyBorder="1" applyAlignment="1">
      <alignment horizontal="center"/>
    </xf>
    <xf numFmtId="0" fontId="101" fillId="0" borderId="31" xfId="0" applyFont="1" applyFill="1" applyBorder="1" applyAlignment="1">
      <alignment horizontal="center" vertical="center"/>
    </xf>
    <xf numFmtId="0" fontId="101" fillId="18" borderId="20" xfId="0" applyFont="1" applyFill="1" applyBorder="1" applyAlignment="1">
      <alignment horizontal="center" vertical="center"/>
    </xf>
    <xf numFmtId="0" fontId="101" fillId="18" borderId="12" xfId="0" applyFont="1" applyFill="1" applyBorder="1" applyAlignment="1">
      <alignment horizontal="center" vertical="center"/>
    </xf>
    <xf numFmtId="0" fontId="101" fillId="18" borderId="20" xfId="0" applyFont="1" applyFill="1" applyBorder="1" applyAlignment="1">
      <alignment horizontal="center" vertical="center" wrapText="1"/>
    </xf>
    <xf numFmtId="0" fontId="101" fillId="18" borderId="12" xfId="0" applyFont="1" applyFill="1" applyBorder="1" applyAlignment="1">
      <alignment horizontal="center" vertical="center" wrapText="1"/>
    </xf>
    <xf numFmtId="0" fontId="56" fillId="18" borderId="13" xfId="0" applyFont="1" applyFill="1" applyBorder="1" applyAlignment="1">
      <alignment horizontal="center" vertical="center"/>
    </xf>
    <xf numFmtId="0" fontId="56" fillId="18" borderId="14" xfId="0" applyFont="1" applyFill="1" applyBorder="1" applyAlignment="1">
      <alignment horizontal="center" vertical="center"/>
    </xf>
    <xf numFmtId="0" fontId="56" fillId="18" borderId="15" xfId="0" applyFont="1" applyFill="1" applyBorder="1" applyAlignment="1">
      <alignment horizontal="center" vertical="center"/>
    </xf>
    <xf numFmtId="0" fontId="99" fillId="0" borderId="16" xfId="0" applyFont="1" applyFill="1" applyBorder="1" applyAlignment="1">
      <alignment horizontal="center" vertical="center"/>
    </xf>
    <xf numFmtId="0" fontId="99" fillId="0" borderId="16"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99" fillId="0" borderId="21" xfId="0" applyFont="1" applyFill="1" applyBorder="1" applyAlignment="1">
      <alignment horizontal="center" vertical="center"/>
    </xf>
    <xf numFmtId="0" fontId="99" fillId="0" borderId="28" xfId="0" applyFont="1" applyFill="1" applyBorder="1" applyAlignment="1">
      <alignment horizontal="center" vertical="center"/>
    </xf>
    <xf numFmtId="0" fontId="99" fillId="0" borderId="26" xfId="0" applyFont="1" applyFill="1" applyBorder="1" applyAlignment="1">
      <alignment horizontal="center" vertical="center"/>
    </xf>
    <xf numFmtId="0" fontId="99" fillId="0" borderId="21" xfId="0" applyFont="1" applyFill="1" applyBorder="1" applyAlignment="1">
      <alignment horizontal="center" vertical="center" wrapText="1"/>
    </xf>
    <xf numFmtId="0" fontId="99" fillId="0" borderId="28" xfId="0" applyFont="1" applyFill="1" applyBorder="1" applyAlignment="1">
      <alignment horizontal="center" vertical="center" wrapText="1"/>
    </xf>
    <xf numFmtId="0" fontId="99" fillId="0" borderId="26" xfId="0" applyFont="1" applyFill="1" applyBorder="1" applyAlignment="1">
      <alignment horizontal="center" vertical="center" wrapText="1"/>
    </xf>
    <xf numFmtId="0" fontId="47" fillId="0" borderId="16" xfId="0" applyFont="1" applyFill="1" applyBorder="1" applyAlignment="1">
      <alignment horizontal="center" vertical="center"/>
    </xf>
    <xf numFmtId="0" fontId="101" fillId="18" borderId="11" xfId="0" applyFont="1" applyFill="1" applyBorder="1" applyAlignment="1">
      <alignment horizontal="left" vertical="center" wrapText="1"/>
    </xf>
    <xf numFmtId="0" fontId="101" fillId="18" borderId="13" xfId="0" applyFont="1" applyFill="1" applyBorder="1" applyAlignment="1">
      <alignment horizontal="left" vertical="center" wrapText="1"/>
    </xf>
    <xf numFmtId="0" fontId="101" fillId="0" borderId="10" xfId="0" applyFont="1" applyFill="1" applyBorder="1" applyAlignment="1">
      <alignment horizontal="left" vertical="center"/>
    </xf>
    <xf numFmtId="0" fontId="101" fillId="0" borderId="0" xfId="0" applyFont="1" applyFill="1" applyBorder="1" applyAlignment="1">
      <alignment horizontal="left" vertical="center"/>
    </xf>
    <xf numFmtId="0" fontId="123" fillId="0" borderId="10" xfId="0" applyFont="1" applyFill="1" applyBorder="1" applyAlignment="1">
      <alignment horizontal="left" vertical="center" wrapText="1"/>
    </xf>
    <xf numFmtId="0" fontId="123" fillId="0" borderId="0" xfId="0" applyFont="1" applyFill="1" applyBorder="1" applyAlignment="1">
      <alignment horizontal="left" vertical="center" wrapText="1"/>
    </xf>
    <xf numFmtId="0" fontId="99" fillId="0" borderId="13" xfId="0" applyFont="1" applyFill="1" applyBorder="1" applyAlignment="1">
      <alignment horizontal="center" vertical="center" wrapText="1"/>
    </xf>
    <xf numFmtId="0" fontId="99" fillId="0" borderId="14" xfId="0" applyFont="1" applyFill="1" applyBorder="1" applyAlignment="1">
      <alignment horizontal="center" vertical="center" wrapText="1"/>
    </xf>
    <xf numFmtId="0" fontId="99" fillId="0" borderId="15" xfId="0" applyFont="1" applyFill="1" applyBorder="1" applyAlignment="1">
      <alignment horizontal="center" vertical="center" wrapText="1"/>
    </xf>
    <xf numFmtId="0" fontId="101" fillId="0" borderId="27" xfId="0" applyFont="1" applyFill="1" applyBorder="1" applyAlignment="1">
      <alignment horizontal="center" vertical="center"/>
    </xf>
    <xf numFmtId="0" fontId="101" fillId="0" borderId="17" xfId="0" applyFont="1" applyFill="1" applyBorder="1" applyAlignment="1">
      <alignment horizontal="center" vertical="center"/>
    </xf>
    <xf numFmtId="0" fontId="99" fillId="0" borderId="10" xfId="0" applyFont="1" applyBorder="1" applyAlignment="1">
      <alignment horizontal="left" wrapText="1"/>
    </xf>
    <xf numFmtId="0" fontId="99" fillId="0" borderId="0" xfId="0" applyFont="1" applyBorder="1" applyAlignment="1">
      <alignment horizontal="left" wrapText="1"/>
    </xf>
    <xf numFmtId="0" fontId="99" fillId="0" borderId="16" xfId="0" applyFont="1" applyBorder="1" applyAlignment="1">
      <alignment horizontal="center" vertical="center"/>
    </xf>
    <xf numFmtId="0" fontId="99" fillId="0" borderId="21"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26" xfId="0" applyFont="1" applyBorder="1" applyAlignment="1">
      <alignment horizontal="center" vertical="center" wrapText="1"/>
    </xf>
    <xf numFmtId="0" fontId="99" fillId="0" borderId="16" xfId="0" applyFont="1" applyBorder="1" applyAlignment="1">
      <alignment horizontal="center" vertical="center" wrapText="1"/>
    </xf>
    <xf numFmtId="0" fontId="101" fillId="18" borderId="19"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101" fillId="18" borderId="11" xfId="0" applyFont="1" applyFill="1" applyBorder="1" applyAlignment="1">
      <alignment horizontal="center" vertical="center" wrapText="1"/>
    </xf>
    <xf numFmtId="0" fontId="101" fillId="0" borderId="9" xfId="0" applyFont="1" applyFill="1" applyBorder="1" applyAlignment="1">
      <alignment horizontal="center" vertical="center"/>
    </xf>
    <xf numFmtId="0" fontId="99" fillId="0" borderId="36"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9" fillId="0" borderId="37" xfId="0" applyFont="1" applyFill="1" applyBorder="1" applyAlignment="1">
      <alignment horizontal="center" vertical="center" wrapText="1"/>
    </xf>
    <xf numFmtId="0" fontId="99" fillId="0" borderId="29" xfId="0" applyFont="1" applyFill="1" applyBorder="1" applyAlignment="1">
      <alignment horizontal="center" vertical="center" wrapText="1"/>
    </xf>
    <xf numFmtId="0" fontId="99" fillId="0" borderId="38" xfId="0" applyFont="1" applyFill="1" applyBorder="1" applyAlignment="1">
      <alignment horizontal="center" vertical="center" wrapText="1"/>
    </xf>
    <xf numFmtId="0" fontId="99" fillId="0" borderId="39" xfId="0" applyFont="1" applyFill="1" applyBorder="1" applyAlignment="1">
      <alignment horizontal="center" vertical="center" wrapText="1"/>
    </xf>
    <xf numFmtId="0" fontId="61" fillId="21" borderId="40" xfId="53" applyFont="1" applyFill="1" applyBorder="1" applyAlignment="1">
      <alignment horizontal="center" vertical="center" wrapText="1"/>
      <protection/>
    </xf>
    <xf numFmtId="0" fontId="61" fillId="21" borderId="28" xfId="53" applyFont="1" applyFill="1" applyBorder="1" applyAlignment="1">
      <alignment horizontal="center" vertical="center" wrapText="1"/>
      <protection/>
    </xf>
    <xf numFmtId="0" fontId="61" fillId="21" borderId="26" xfId="53" applyFont="1" applyFill="1" applyBorder="1" applyAlignment="1">
      <alignment horizontal="center" vertical="center" wrapText="1"/>
      <protection/>
    </xf>
    <xf numFmtId="0" fontId="49" fillId="0" borderId="40" xfId="53" applyFont="1" applyBorder="1" applyAlignment="1">
      <alignment horizontal="center" vertical="center" wrapText="1"/>
      <protection/>
    </xf>
    <xf numFmtId="0" fontId="49" fillId="0" borderId="28" xfId="53" applyFont="1" applyBorder="1" applyAlignment="1">
      <alignment horizontal="center" vertical="center" wrapText="1"/>
      <protection/>
    </xf>
    <xf numFmtId="0" fontId="49" fillId="0" borderId="26" xfId="53" applyFont="1" applyBorder="1" applyAlignment="1">
      <alignment horizontal="center" vertical="center" wrapText="1"/>
      <protection/>
    </xf>
    <xf numFmtId="0" fontId="63" fillId="0" borderId="27"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17" xfId="0" applyFont="1" applyFill="1" applyBorder="1" applyAlignment="1">
      <alignment horizontal="center" vertical="center"/>
    </xf>
    <xf numFmtId="0" fontId="50" fillId="0" borderId="0" xfId="53" applyFont="1" applyBorder="1" applyAlignment="1">
      <alignment horizontal="left" vertical="center" wrapText="1"/>
      <protection/>
    </xf>
    <xf numFmtId="0" fontId="50" fillId="0" borderId="0" xfId="0" applyFont="1" applyBorder="1" applyAlignment="1">
      <alignment horizontal="left" vertical="center"/>
    </xf>
    <xf numFmtId="0" fontId="50" fillId="0" borderId="0" xfId="0" applyFont="1" applyAlignment="1">
      <alignment horizontal="left" vertical="center"/>
    </xf>
    <xf numFmtId="0" fontId="99" fillId="21" borderId="27" xfId="0" applyFont="1" applyFill="1" applyBorder="1" applyAlignment="1">
      <alignment horizontal="center"/>
    </xf>
    <xf numFmtId="0" fontId="99" fillId="21" borderId="32" xfId="0" applyFont="1" applyFill="1" applyBorder="1" applyAlignment="1">
      <alignment horizontal="center"/>
    </xf>
    <xf numFmtId="0" fontId="99" fillId="21" borderId="41" xfId="0" applyFont="1" applyFill="1" applyBorder="1" applyAlignment="1">
      <alignment horizontal="center"/>
    </xf>
    <xf numFmtId="0" fontId="99" fillId="21" borderId="42" xfId="0" applyFont="1" applyFill="1" applyBorder="1" applyAlignment="1">
      <alignment horizontal="center"/>
    </xf>
    <xf numFmtId="0" fontId="56" fillId="18" borderId="41" xfId="0" applyFont="1" applyFill="1" applyBorder="1" applyAlignment="1">
      <alignment horizontal="center" vertical="center" wrapText="1"/>
    </xf>
    <xf numFmtId="0" fontId="56" fillId="18" borderId="43" xfId="0" applyFont="1" applyFill="1" applyBorder="1" applyAlignment="1">
      <alignment horizontal="center" vertical="center" wrapText="1"/>
    </xf>
    <xf numFmtId="0" fontId="101" fillId="18" borderId="41" xfId="0" applyFont="1" applyFill="1" applyBorder="1" applyAlignment="1">
      <alignment horizontal="center" vertical="center" wrapText="1"/>
    </xf>
    <xf numFmtId="0" fontId="101" fillId="18" borderId="43" xfId="0" applyFont="1" applyFill="1" applyBorder="1" applyAlignment="1">
      <alignment horizontal="center" vertical="center" wrapText="1"/>
    </xf>
    <xf numFmtId="0" fontId="101" fillId="0" borderId="12" xfId="0" applyFont="1" applyFill="1" applyBorder="1" applyAlignment="1">
      <alignment horizontal="center" vertical="center"/>
    </xf>
    <xf numFmtId="0" fontId="101" fillId="0" borderId="0" xfId="0" applyFont="1" applyFill="1" applyAlignment="1">
      <alignment horizontal="center" vertical="center"/>
    </xf>
    <xf numFmtId="0" fontId="0" fillId="0" borderId="43" xfId="0" applyBorder="1" applyAlignment="1">
      <alignment horizontal="center" vertical="center" wrapText="1"/>
    </xf>
    <xf numFmtId="0" fontId="63" fillId="21" borderId="27" xfId="0" applyFont="1" applyFill="1" applyBorder="1" applyAlignment="1">
      <alignment horizontal="center" vertical="center"/>
    </xf>
    <xf numFmtId="0" fontId="63" fillId="21" borderId="32" xfId="0" applyFont="1" applyFill="1" applyBorder="1" applyAlignment="1">
      <alignment horizontal="center" vertical="center"/>
    </xf>
    <xf numFmtId="0" fontId="63" fillId="21" borderId="17" xfId="0" applyFont="1" applyFill="1" applyBorder="1" applyAlignment="1">
      <alignment horizontal="center" vertical="center"/>
    </xf>
    <xf numFmtId="0" fontId="7" fillId="0" borderId="0" xfId="53" applyFont="1" applyBorder="1" applyAlignment="1">
      <alignment horizontal="left" vertical="center" wrapText="1"/>
      <protection/>
    </xf>
    <xf numFmtId="0" fontId="83" fillId="0" borderId="0" xfId="0" applyFont="1" applyBorder="1" applyAlignment="1">
      <alignment horizontal="left" vertical="center"/>
    </xf>
    <xf numFmtId="0" fontId="83" fillId="0" borderId="0" xfId="0" applyFont="1" applyAlignment="1">
      <alignment horizontal="left" vertical="center"/>
    </xf>
    <xf numFmtId="0" fontId="56" fillId="18" borderId="44" xfId="0" applyFont="1" applyFill="1" applyBorder="1" applyAlignment="1">
      <alignment horizontal="center" vertical="center" wrapText="1"/>
    </xf>
    <xf numFmtId="0" fontId="56" fillId="18" borderId="45" xfId="0" applyFont="1" applyFill="1" applyBorder="1" applyAlignment="1">
      <alignment horizontal="center" vertical="center" wrapText="1"/>
    </xf>
    <xf numFmtId="0" fontId="56" fillId="18" borderId="46" xfId="0" applyFont="1" applyFill="1" applyBorder="1" applyAlignment="1">
      <alignment horizontal="center" vertical="center" wrapText="1"/>
    </xf>
    <xf numFmtId="0" fontId="56" fillId="18" borderId="47" xfId="0" applyFont="1" applyFill="1" applyBorder="1" applyAlignment="1">
      <alignment horizontal="center" vertical="center" wrapText="1"/>
    </xf>
    <xf numFmtId="0" fontId="66" fillId="21" borderId="40" xfId="53" applyFont="1" applyFill="1" applyBorder="1" applyAlignment="1">
      <alignment horizontal="center" vertical="center" wrapText="1"/>
      <protection/>
    </xf>
    <xf numFmtId="0" fontId="66" fillId="21" borderId="28" xfId="53" applyFont="1" applyFill="1" applyBorder="1" applyAlignment="1">
      <alignment horizontal="center" vertical="center" wrapText="1"/>
      <protection/>
    </xf>
    <xf numFmtId="0" fontId="66" fillId="21" borderId="26" xfId="53" applyFont="1" applyFill="1" applyBorder="1" applyAlignment="1">
      <alignment horizontal="center" vertical="center" wrapText="1"/>
      <protection/>
    </xf>
    <xf numFmtId="0" fontId="56" fillId="18" borderId="48" xfId="0" applyFont="1" applyFill="1" applyBorder="1" applyAlignment="1">
      <alignment horizontal="center" vertical="center" wrapText="1"/>
    </xf>
    <xf numFmtId="0" fontId="56" fillId="18" borderId="16" xfId="0" applyFont="1" applyFill="1" applyBorder="1" applyAlignment="1">
      <alignment horizontal="center" vertical="center" wrapText="1"/>
    </xf>
    <xf numFmtId="0" fontId="101" fillId="18" borderId="46" xfId="0" applyFont="1" applyFill="1" applyBorder="1" applyAlignment="1">
      <alignment horizontal="center" vertical="center" wrapText="1"/>
    </xf>
    <xf numFmtId="0" fontId="101" fillId="18" borderId="47" xfId="0" applyFont="1" applyFill="1" applyBorder="1" applyAlignment="1">
      <alignment horizontal="center" vertical="center" wrapText="1"/>
    </xf>
    <xf numFmtId="0" fontId="101" fillId="21" borderId="16" xfId="0" applyFont="1" applyFill="1" applyBorder="1" applyAlignment="1">
      <alignment horizontal="center" vertical="center" wrapText="1"/>
    </xf>
    <xf numFmtId="0" fontId="101" fillId="18" borderId="13" xfId="0" applyFont="1" applyFill="1" applyBorder="1" applyAlignment="1">
      <alignment horizontal="center" vertical="center" wrapText="1"/>
    </xf>
    <xf numFmtId="0" fontId="0" fillId="0" borderId="15" xfId="0" applyBorder="1" applyAlignment="1">
      <alignment horizontal="center" vertical="center" wrapText="1"/>
    </xf>
    <xf numFmtId="0" fontId="101" fillId="18" borderId="31" xfId="0" applyFont="1" applyFill="1" applyBorder="1" applyAlignment="1">
      <alignment horizontal="center" vertical="center" wrapText="1"/>
    </xf>
    <xf numFmtId="0" fontId="0" fillId="0" borderId="18" xfId="0" applyBorder="1" applyAlignment="1">
      <alignment horizontal="center" vertical="center" wrapText="1"/>
    </xf>
    <xf numFmtId="0" fontId="101" fillId="0" borderId="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49" fillId="0" borderId="12" xfId="0" applyFont="1" applyBorder="1" applyAlignment="1">
      <alignment/>
    </xf>
    <xf numFmtId="0" fontId="49" fillId="0" borderId="19" xfId="0" applyFont="1" applyBorder="1" applyAlignment="1">
      <alignment/>
    </xf>
    <xf numFmtId="0" fontId="100" fillId="0" borderId="13" xfId="0" applyFont="1" applyFill="1" applyBorder="1" applyAlignment="1">
      <alignment horizontal="center" vertical="center" wrapText="1"/>
    </xf>
    <xf numFmtId="0" fontId="100" fillId="0" borderId="14"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6" xfId="0" applyFont="1" applyBorder="1" applyAlignment="1">
      <alignment horizontal="center" vertical="center" wrapText="1"/>
    </xf>
    <xf numFmtId="0" fontId="100" fillId="0" borderId="14" xfId="0" applyFont="1" applyFill="1" applyBorder="1" applyAlignment="1">
      <alignment horizontal="center" vertical="center" wrapText="1"/>
    </xf>
    <xf numFmtId="0" fontId="100" fillId="0" borderId="15" xfId="0" applyFont="1" applyFill="1" applyBorder="1" applyAlignment="1">
      <alignment horizontal="center" vertical="center" wrapText="1"/>
    </xf>
    <xf numFmtId="0" fontId="100" fillId="0" borderId="33" xfId="0" applyFont="1" applyFill="1" applyBorder="1" applyAlignment="1">
      <alignment horizontal="center" vertical="center" wrapText="1"/>
    </xf>
    <xf numFmtId="0" fontId="100" fillId="0" borderId="49" xfId="0" applyFont="1" applyBorder="1" applyAlignment="1">
      <alignment horizontal="center" vertical="center" wrapText="1"/>
    </xf>
    <xf numFmtId="0" fontId="68" fillId="21" borderId="0" xfId="53" applyFont="1" applyFill="1" applyBorder="1" applyAlignment="1">
      <alignment horizontal="left" vertical="center" wrapText="1"/>
      <protection/>
    </xf>
    <xf numFmtId="0" fontId="101" fillId="22" borderId="50" xfId="54" applyFont="1" applyFill="1" applyBorder="1" applyAlignment="1">
      <alignment horizontal="center" wrapText="1"/>
      <protection/>
    </xf>
    <xf numFmtId="0" fontId="101" fillId="22" borderId="24" xfId="54" applyFont="1" applyFill="1" applyBorder="1" applyAlignment="1">
      <alignment horizontal="center" wrapText="1"/>
      <protection/>
    </xf>
    <xf numFmtId="17" fontId="124" fillId="0" borderId="51" xfId="54" applyNumberFormat="1" applyFont="1" applyBorder="1" applyAlignment="1">
      <alignment horizontal="center" vertical="center" wrapText="1"/>
      <protection/>
    </xf>
    <xf numFmtId="17" fontId="124" fillId="0" borderId="52" xfId="54" applyNumberFormat="1" applyFont="1" applyBorder="1" applyAlignment="1">
      <alignment horizontal="center" vertical="center" wrapText="1"/>
      <protection/>
    </xf>
    <xf numFmtId="0" fontId="119" fillId="0" borderId="51" xfId="54" applyFont="1" applyBorder="1" applyAlignment="1">
      <alignment horizontal="center" vertical="center" wrapText="1"/>
      <protection/>
    </xf>
    <xf numFmtId="0" fontId="119" fillId="0" borderId="52" xfId="54" applyFont="1" applyBorder="1" applyAlignment="1">
      <alignment horizontal="center" vertical="center" wrapText="1"/>
      <protection/>
    </xf>
    <xf numFmtId="0" fontId="56" fillId="0" borderId="0" xfId="0" applyFont="1" applyFill="1" applyAlignment="1">
      <alignment horizontal="center"/>
    </xf>
    <xf numFmtId="0" fontId="99" fillId="0" borderId="13" xfId="0" applyFont="1" applyFill="1" applyBorder="1" applyAlignment="1">
      <alignment horizontal="center" vertical="center"/>
    </xf>
    <xf numFmtId="0" fontId="99" fillId="0" borderId="14" xfId="0" applyFont="1" applyFill="1" applyBorder="1" applyAlignment="1">
      <alignment horizontal="center" vertical="center"/>
    </xf>
    <xf numFmtId="0" fontId="99" fillId="0" borderId="15" xfId="0" applyFont="1" applyFill="1" applyBorder="1" applyAlignment="1">
      <alignment horizontal="center" vertical="center"/>
    </xf>
    <xf numFmtId="0" fontId="101" fillId="0" borderId="0" xfId="0" applyFont="1" applyFill="1" applyAlignment="1">
      <alignment horizontal="center"/>
    </xf>
    <xf numFmtId="0" fontId="101" fillId="18" borderId="11" xfId="0" applyFont="1" applyFill="1" applyBorder="1" applyAlignment="1">
      <alignment horizontal="center" vertical="center"/>
    </xf>
    <xf numFmtId="0" fontId="101" fillId="0" borderId="0" xfId="0" applyFont="1" applyFill="1" applyAlignment="1">
      <alignment horizontal="center" wrapText="1"/>
    </xf>
    <xf numFmtId="0" fontId="0" fillId="0" borderId="31" xfId="0" applyBorder="1" applyAlignment="1">
      <alignment horizontal="center" vertical="center" wrapText="1"/>
    </xf>
    <xf numFmtId="0" fontId="99" fillId="0" borderId="33" xfId="0" applyFont="1" applyFill="1" applyBorder="1" applyAlignment="1">
      <alignment horizontal="center"/>
    </xf>
    <xf numFmtId="0" fontId="0" fillId="0" borderId="49" xfId="0" applyBorder="1" applyAlignment="1">
      <alignment horizontal="center"/>
    </xf>
    <xf numFmtId="0" fontId="0" fillId="0" borderId="53" xfId="0" applyBorder="1" applyAlignment="1">
      <alignment horizontal="center"/>
    </xf>
    <xf numFmtId="0" fontId="101" fillId="18" borderId="21" xfId="0" applyFont="1" applyFill="1" applyBorder="1" applyAlignment="1">
      <alignment horizontal="center" vertical="center" wrapText="1"/>
    </xf>
    <xf numFmtId="0" fontId="0" fillId="0" borderId="21" xfId="0" applyBorder="1" applyAlignment="1">
      <alignment horizontal="center" vertical="center" wrapText="1"/>
    </xf>
    <xf numFmtId="0" fontId="70" fillId="0" borderId="4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101" fillId="0" borderId="31" xfId="0" applyFont="1" applyFill="1" applyBorder="1" applyAlignment="1">
      <alignment horizontal="center" vertical="center" wrapText="1"/>
    </xf>
    <xf numFmtId="0" fontId="101" fillId="0" borderId="9" xfId="0" applyFont="1" applyFill="1" applyBorder="1" applyAlignment="1">
      <alignment horizontal="center" vertical="center" wrapText="1"/>
    </xf>
    <xf numFmtId="0" fontId="101" fillId="0" borderId="18" xfId="0" applyFont="1" applyFill="1" applyBorder="1" applyAlignment="1">
      <alignment horizontal="center" vertical="center" wrapText="1"/>
    </xf>
    <xf numFmtId="0" fontId="101" fillId="0" borderId="13" xfId="0" applyFont="1" applyFill="1" applyBorder="1" applyAlignment="1">
      <alignment horizontal="center" vertical="center" wrapText="1"/>
    </xf>
    <xf numFmtId="0" fontId="101" fillId="0" borderId="14"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99" fillId="0"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99" fillId="18" borderId="13" xfId="0" applyFont="1" applyFill="1" applyBorder="1" applyAlignment="1">
      <alignment horizontal="center"/>
    </xf>
    <xf numFmtId="0" fontId="99" fillId="18" borderId="14" xfId="0" applyFont="1" applyFill="1" applyBorder="1" applyAlignment="1">
      <alignment horizontal="center"/>
    </xf>
    <xf numFmtId="0" fontId="99" fillId="18" borderId="15" xfId="0" applyFont="1" applyFill="1" applyBorder="1" applyAlignment="1">
      <alignment horizontal="center"/>
    </xf>
    <xf numFmtId="0" fontId="101" fillId="18" borderId="15" xfId="0" applyFont="1" applyFill="1" applyBorder="1" applyAlignment="1">
      <alignment horizontal="center" vertical="center" wrapText="1"/>
    </xf>
    <xf numFmtId="0" fontId="0" fillId="0" borderId="11" xfId="0" applyFill="1" applyBorder="1" applyAlignment="1">
      <alignment/>
    </xf>
    <xf numFmtId="0" fontId="99" fillId="0" borderId="13" xfId="0" applyFont="1" applyBorder="1" applyAlignment="1">
      <alignment horizontal="center"/>
    </xf>
    <xf numFmtId="0" fontId="99" fillId="0" borderId="15" xfId="0" applyFont="1" applyBorder="1" applyAlignment="1">
      <alignment horizontal="center"/>
    </xf>
    <xf numFmtId="0" fontId="101" fillId="0" borderId="20"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80" fillId="21" borderId="33" xfId="36" applyFill="1" applyBorder="1" applyAlignment="1">
      <alignment horizontal="center" vertical="center" wrapText="1"/>
    </xf>
    <xf numFmtId="0" fontId="80" fillId="21" borderId="49" xfId="36" applyFill="1" applyBorder="1" applyAlignment="1">
      <alignment horizontal="center" vertical="center" wrapText="1"/>
    </xf>
    <xf numFmtId="0" fontId="80" fillId="21" borderId="53" xfId="36" applyFill="1" applyBorder="1" applyAlignment="1">
      <alignment horizontal="center" vertical="center" wrapText="1"/>
    </xf>
    <xf numFmtId="0" fontId="80" fillId="21" borderId="10" xfId="36" applyFill="1" applyBorder="1" applyAlignment="1">
      <alignment horizontal="center" vertical="center" wrapText="1"/>
    </xf>
    <xf numFmtId="0" fontId="80" fillId="21" borderId="0" xfId="36" applyFill="1" applyBorder="1" applyAlignment="1">
      <alignment horizontal="center" vertical="center" wrapText="1"/>
    </xf>
    <xf numFmtId="0" fontId="80" fillId="21" borderId="37" xfId="36" applyFill="1" applyBorder="1" applyAlignment="1">
      <alignment horizontal="center" vertical="center" wrapText="1"/>
    </xf>
    <xf numFmtId="0" fontId="80" fillId="21" borderId="31" xfId="36" applyFill="1" applyBorder="1" applyAlignment="1">
      <alignment horizontal="center" vertical="center" wrapText="1"/>
    </xf>
    <xf numFmtId="0" fontId="80" fillId="21" borderId="9" xfId="36" applyFill="1" applyBorder="1" applyAlignment="1">
      <alignment horizontal="center" vertical="center" wrapText="1"/>
    </xf>
    <xf numFmtId="0" fontId="80" fillId="21" borderId="18" xfId="36" applyFill="1" applyBorder="1" applyAlignment="1">
      <alignment horizontal="center" vertical="center" wrapText="1"/>
    </xf>
    <xf numFmtId="0" fontId="109" fillId="21" borderId="20" xfId="0" applyFont="1" applyFill="1" applyBorder="1" applyAlignment="1">
      <alignment horizontal="center" vertical="center" wrapText="1"/>
    </xf>
    <xf numFmtId="0" fontId="109" fillId="21" borderId="12" xfId="0" applyFont="1" applyFill="1" applyBorder="1" applyAlignment="1">
      <alignment horizontal="center" vertical="center" wrapText="1"/>
    </xf>
    <xf numFmtId="0" fontId="109" fillId="21" borderId="19"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5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37"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99" fillId="21" borderId="20" xfId="0" applyFont="1" applyFill="1" applyBorder="1" applyAlignment="1">
      <alignment horizontal="center" vertical="center" wrapText="1"/>
    </xf>
    <xf numFmtId="0" fontId="99" fillId="21" borderId="12" xfId="0" applyFont="1" applyFill="1" applyBorder="1" applyAlignment="1">
      <alignment horizontal="center" vertical="center" wrapText="1"/>
    </xf>
    <xf numFmtId="0" fontId="99" fillId="21" borderId="19" xfId="0" applyFont="1" applyFill="1" applyBorder="1" applyAlignment="1">
      <alignment horizontal="center" vertical="center" wrapText="1"/>
    </xf>
    <xf numFmtId="0" fontId="99" fillId="21" borderId="0" xfId="0" applyFont="1" applyFill="1" applyAlignment="1">
      <alignment horizontal="left" vertical="center" wrapText="1"/>
    </xf>
    <xf numFmtId="0" fontId="47" fillId="0" borderId="2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9" xfId="0" applyFont="1" applyBorder="1" applyAlignment="1">
      <alignment horizontal="center" vertical="center" wrapText="1"/>
    </xf>
    <xf numFmtId="0" fontId="101" fillId="21" borderId="0" xfId="0" applyFont="1" applyFill="1" applyAlignment="1">
      <alignment horizontal="center"/>
    </xf>
    <xf numFmtId="0" fontId="99" fillId="21" borderId="54" xfId="0" applyFont="1" applyFill="1" applyBorder="1" applyAlignment="1">
      <alignment horizontal="center" vertical="center" wrapText="1"/>
    </xf>
    <xf numFmtId="0" fontId="99" fillId="21" borderId="36" xfId="0" applyFont="1" applyFill="1" applyBorder="1" applyAlignment="1">
      <alignment horizontal="center" vertical="center" wrapText="1"/>
    </xf>
    <xf numFmtId="0" fontId="99" fillId="21" borderId="29" xfId="0" applyFont="1" applyFill="1" applyBorder="1" applyAlignment="1">
      <alignment horizontal="center" vertical="center" wrapText="1"/>
    </xf>
    <xf numFmtId="0" fontId="99" fillId="21" borderId="21" xfId="0" applyFont="1" applyFill="1" applyBorder="1" applyAlignment="1">
      <alignment horizontal="center" vertical="center" wrapText="1"/>
    </xf>
    <xf numFmtId="0" fontId="99" fillId="21" borderId="28" xfId="0" applyFont="1" applyFill="1" applyBorder="1" applyAlignment="1">
      <alignment horizontal="center" vertical="center" wrapText="1"/>
    </xf>
    <xf numFmtId="0" fontId="99" fillId="21" borderId="26" xfId="0" applyFont="1" applyFill="1" applyBorder="1" applyAlignment="1">
      <alignment horizontal="center" vertical="center" wrapText="1"/>
    </xf>
    <xf numFmtId="0" fontId="99" fillId="0" borderId="0" xfId="0" applyFont="1" applyAlignment="1">
      <alignment horizontal="left" wrapText="1"/>
    </xf>
    <xf numFmtId="0" fontId="125" fillId="0" borderId="0" xfId="0" applyFont="1" applyFill="1" applyAlignment="1">
      <alignment horizontal="center"/>
    </xf>
    <xf numFmtId="0" fontId="111" fillId="0" borderId="0" xfId="0" applyFont="1" applyAlignment="1">
      <alignment wrapText="1"/>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Hyperlink" xfId="44"/>
    <cellStyle name="Excel_BuiltIn_Percent" xfId="45"/>
    <cellStyle name="Heading" xfId="46"/>
    <cellStyle name="Heading1" xfId="47"/>
    <cellStyle name="Input" xfId="48"/>
    <cellStyle name="Comma" xfId="49"/>
    <cellStyle name="Comma [0]" xfId="50"/>
    <cellStyle name="Migliaia 2" xfId="51"/>
    <cellStyle name="Neutrale" xfId="52"/>
    <cellStyle name="Normale 2" xfId="53"/>
    <cellStyle name="Normale 3" xfId="54"/>
    <cellStyle name="Normale 3 2" xfId="55"/>
    <cellStyle name="Normale 4" xfId="56"/>
    <cellStyle name="Nota" xfId="57"/>
    <cellStyle name="Output" xfId="58"/>
    <cellStyle name="Percent" xfId="59"/>
    <cellStyle name="Result" xfId="60"/>
    <cellStyle name="Result2"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Currency [0]"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vincenti@financo.it" TargetMode="External" /><Relationship Id="rId2" Type="http://schemas.openxmlformats.org/officeDocument/2006/relationships/hyperlink" Target="mailto:g.vincenti@financo.i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ESLE34PE/Allegato%205.pdf"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44"/>
  <sheetViews>
    <sheetView zoomScalePageLayoutView="0" workbookViewId="0" topLeftCell="A34">
      <selection activeCell="A33" sqref="A33:J33"/>
    </sheetView>
  </sheetViews>
  <sheetFormatPr defaultColWidth="9.00390625" defaultRowHeight="14.25"/>
  <cols>
    <col min="1" max="4" width="9.50390625" style="2" customWidth="1"/>
    <col min="5" max="5" width="10.75390625" style="2" customWidth="1"/>
    <col min="6" max="9" width="9.50390625" style="2" customWidth="1"/>
    <col min="10" max="10" width="8.50390625" style="2" customWidth="1"/>
    <col min="11" max="11" width="7.625" style="2" customWidth="1"/>
    <col min="12" max="254" width="8.50390625" style="2" customWidth="1"/>
    <col min="255" max="16384" width="10.75390625" style="3" customWidth="1"/>
  </cols>
  <sheetData>
    <row r="1" spans="1:12" ht="15">
      <c r="A1" s="327" t="s">
        <v>0</v>
      </c>
      <c r="B1" s="327"/>
      <c r="C1" s="327"/>
      <c r="D1" s="327"/>
      <c r="E1" s="327"/>
      <c r="F1" s="327"/>
      <c r="G1" s="327"/>
      <c r="H1" s="327"/>
      <c r="I1" s="327"/>
      <c r="J1" s="1"/>
      <c r="K1" s="1"/>
      <c r="L1" s="1"/>
    </row>
    <row r="2" spans="1:12" ht="15">
      <c r="A2" s="327" t="s">
        <v>1</v>
      </c>
      <c r="B2" s="327"/>
      <c r="C2" s="327"/>
      <c r="D2" s="327"/>
      <c r="E2" s="327"/>
      <c r="F2" s="327"/>
      <c r="G2" s="327"/>
      <c r="H2" s="327"/>
      <c r="I2" s="327"/>
      <c r="J2" s="1"/>
      <c r="K2" s="1"/>
      <c r="L2" s="1"/>
    </row>
    <row r="3" spans="1:12" ht="39" customHeight="1">
      <c r="A3" s="327" t="s">
        <v>2</v>
      </c>
      <c r="B3" s="327"/>
      <c r="C3" s="327"/>
      <c r="D3" s="327"/>
      <c r="E3" s="327"/>
      <c r="F3" s="327"/>
      <c r="G3" s="327"/>
      <c r="H3" s="327"/>
      <c r="I3" s="327"/>
      <c r="J3" s="1"/>
      <c r="K3" s="1"/>
      <c r="L3" s="1"/>
    </row>
    <row r="4" spans="1:12" ht="27" customHeight="1">
      <c r="A4" s="3"/>
      <c r="B4" s="4"/>
      <c r="C4" s="4"/>
      <c r="D4" s="4"/>
      <c r="E4" s="4"/>
      <c r="F4" s="4"/>
      <c r="G4" s="4"/>
      <c r="H4" s="4"/>
      <c r="I4" s="4"/>
      <c r="J4" s="1"/>
      <c r="K4" s="1"/>
      <c r="L4" s="1"/>
    </row>
    <row r="5" ht="15.75" thickBot="1"/>
    <row r="6" spans="1:10" ht="16.5" thickBot="1" thickTop="1">
      <c r="A6" s="328" t="s">
        <v>3</v>
      </c>
      <c r="B6" s="328"/>
      <c r="C6" s="328"/>
      <c r="D6" s="328"/>
      <c r="E6" s="328"/>
      <c r="F6" s="328"/>
      <c r="G6" s="328"/>
      <c r="H6" s="328"/>
      <c r="I6" s="328"/>
      <c r="J6" s="5"/>
    </row>
    <row r="7" spans="1:10" ht="16.5" thickBot="1" thickTop="1">
      <c r="A7" s="328"/>
      <c r="B7" s="328"/>
      <c r="C7" s="328"/>
      <c r="D7" s="328"/>
      <c r="E7" s="328"/>
      <c r="F7" s="328"/>
      <c r="G7" s="328"/>
      <c r="H7" s="328"/>
      <c r="I7" s="328"/>
      <c r="J7" s="5"/>
    </row>
    <row r="8" ht="15.75" thickTop="1"/>
    <row r="9" spans="1:8" ht="15">
      <c r="A9" s="6" t="s">
        <v>4</v>
      </c>
      <c r="D9" s="2" t="s">
        <v>5</v>
      </c>
      <c r="E9" s="72">
        <v>43466</v>
      </c>
      <c r="G9" s="2" t="s">
        <v>6</v>
      </c>
      <c r="H9" s="72">
        <v>43830</v>
      </c>
    </row>
    <row r="12" spans="1:10" ht="15">
      <c r="A12" s="329" t="s">
        <v>7</v>
      </c>
      <c r="B12" s="329"/>
      <c r="C12" s="322" t="s">
        <v>220</v>
      </c>
      <c r="D12" s="322"/>
      <c r="E12" s="322"/>
      <c r="F12" s="322"/>
      <c r="G12" s="322"/>
      <c r="H12" s="322"/>
      <c r="I12" s="322"/>
      <c r="J12" s="7"/>
    </row>
    <row r="13" spans="1:2" ht="15">
      <c r="A13" s="6"/>
      <c r="B13" s="6"/>
    </row>
    <row r="14" spans="1:4" ht="15">
      <c r="A14" s="6" t="s">
        <v>8</v>
      </c>
      <c r="B14" s="6"/>
      <c r="C14" s="321" t="s">
        <v>221</v>
      </c>
      <c r="D14" s="321"/>
    </row>
    <row r="15" spans="1:2" ht="15">
      <c r="A15" s="6"/>
      <c r="B15" s="6"/>
    </row>
    <row r="16" spans="1:10" ht="15">
      <c r="A16" s="6" t="s">
        <v>9</v>
      </c>
      <c r="B16" s="6"/>
      <c r="C16" s="321">
        <v>14697831007</v>
      </c>
      <c r="D16" s="321"/>
      <c r="E16" s="321"/>
      <c r="F16" s="321"/>
      <c r="G16" s="321"/>
      <c r="H16" s="321"/>
      <c r="I16" s="321"/>
      <c r="J16" s="7"/>
    </row>
    <row r="17" spans="1:10" ht="15">
      <c r="A17" s="323"/>
      <c r="B17" s="323"/>
      <c r="C17" s="323"/>
      <c r="D17" s="323"/>
      <c r="E17" s="323"/>
      <c r="F17" s="323"/>
      <c r="G17" s="323"/>
      <c r="H17" s="323"/>
      <c r="I17" s="323"/>
      <c r="J17" s="323"/>
    </row>
    <row r="18" spans="1:9" ht="12.75" customHeight="1">
      <c r="A18" s="329" t="s">
        <v>10</v>
      </c>
      <c r="B18" s="329"/>
      <c r="C18" s="8" t="s">
        <v>272</v>
      </c>
      <c r="D18" s="321" t="s">
        <v>222</v>
      </c>
      <c r="E18" s="321"/>
      <c r="F18" s="321"/>
      <c r="G18" s="321"/>
      <c r="H18" s="321"/>
      <c r="I18" s="321"/>
    </row>
    <row r="19" spans="1:10" ht="15">
      <c r="A19" s="6"/>
      <c r="B19" s="6"/>
      <c r="C19" s="8"/>
      <c r="D19" s="9"/>
      <c r="E19" s="9"/>
      <c r="F19" s="9"/>
      <c r="G19" s="9"/>
      <c r="H19" s="9"/>
      <c r="I19" s="8"/>
      <c r="J19" s="9"/>
    </row>
    <row r="20" spans="1:10" ht="15">
      <c r="A20" s="6"/>
      <c r="B20" s="6"/>
      <c r="C20" s="8" t="s">
        <v>11</v>
      </c>
      <c r="D20" s="10" t="s">
        <v>223</v>
      </c>
      <c r="E20" s="9"/>
      <c r="F20" s="8" t="s">
        <v>12</v>
      </c>
      <c r="G20" s="10" t="s">
        <v>225</v>
      </c>
      <c r="H20" s="9"/>
      <c r="I20" s="8"/>
      <c r="J20" s="9"/>
    </row>
    <row r="21" spans="1:10" ht="15">
      <c r="A21" s="323"/>
      <c r="B21" s="323"/>
      <c r="C21" s="323"/>
      <c r="D21" s="323"/>
      <c r="E21" s="323"/>
      <c r="F21" s="323"/>
      <c r="G21" s="323"/>
      <c r="H21" s="323"/>
      <c r="I21" s="323"/>
      <c r="J21" s="323"/>
    </row>
    <row r="22" spans="1:9" ht="12.75" customHeight="1">
      <c r="A22" s="323"/>
      <c r="B22" s="323"/>
      <c r="C22" s="8" t="s">
        <v>13</v>
      </c>
      <c r="D22" s="321" t="s">
        <v>224</v>
      </c>
      <c r="E22" s="321"/>
      <c r="F22" s="321"/>
      <c r="G22" s="321"/>
      <c r="H22" s="321"/>
      <c r="I22" s="321"/>
    </row>
    <row r="23" spans="1:9" ht="15">
      <c r="A23" s="6"/>
      <c r="B23" s="6"/>
      <c r="C23" s="8"/>
      <c r="D23" s="11"/>
      <c r="E23" s="11"/>
      <c r="F23" s="11"/>
      <c r="G23" s="11"/>
      <c r="H23" s="11"/>
      <c r="I23" s="11"/>
    </row>
    <row r="24" spans="1:9" ht="15">
      <c r="A24" s="6"/>
      <c r="B24" s="6"/>
      <c r="C24" s="8"/>
      <c r="D24" s="11"/>
      <c r="E24" s="11"/>
      <c r="F24" s="11"/>
      <c r="G24" s="11"/>
      <c r="H24" s="11"/>
      <c r="I24" s="11"/>
    </row>
    <row r="25" spans="1:10" ht="15">
      <c r="A25" s="323"/>
      <c r="B25" s="323"/>
      <c r="C25" s="323"/>
      <c r="D25" s="323"/>
      <c r="E25" s="323"/>
      <c r="F25" s="323"/>
      <c r="G25" s="323"/>
      <c r="H25" s="323"/>
      <c r="I25" s="323"/>
      <c r="J25" s="323"/>
    </row>
    <row r="26" spans="1:10" ht="15">
      <c r="A26" s="6" t="s">
        <v>14</v>
      </c>
      <c r="B26" s="12"/>
      <c r="C26" s="321" t="s">
        <v>226</v>
      </c>
      <c r="D26" s="321"/>
      <c r="E26" s="321"/>
      <c r="F26" s="321"/>
      <c r="G26" s="321"/>
      <c r="H26" s="321"/>
      <c r="I26" s="321"/>
      <c r="J26" s="13"/>
    </row>
    <row r="27" spans="1:10" ht="15">
      <c r="A27" s="323"/>
      <c r="B27" s="323"/>
      <c r="C27" s="323"/>
      <c r="D27" s="323"/>
      <c r="E27" s="323"/>
      <c r="F27" s="323"/>
      <c r="G27" s="323"/>
      <c r="H27" s="323"/>
      <c r="I27" s="323"/>
      <c r="J27" s="323"/>
    </row>
    <row r="28" spans="1:10" ht="12.75" customHeight="1">
      <c r="A28" s="323"/>
      <c r="B28" s="323"/>
      <c r="C28" s="323"/>
      <c r="D28" s="8" t="s">
        <v>15</v>
      </c>
      <c r="E28" s="324" t="s">
        <v>273</v>
      </c>
      <c r="F28" s="322"/>
      <c r="G28" s="13" t="s">
        <v>16</v>
      </c>
      <c r="H28" s="321" t="s">
        <v>228</v>
      </c>
      <c r="I28" s="321"/>
      <c r="J28" s="13"/>
    </row>
    <row r="29" spans="1:10" ht="15">
      <c r="A29" s="323"/>
      <c r="B29" s="323"/>
      <c r="C29" s="323"/>
      <c r="D29" s="323"/>
      <c r="E29" s="323"/>
      <c r="F29" s="323"/>
      <c r="G29" s="323"/>
      <c r="H29" s="323"/>
      <c r="I29" s="323"/>
      <c r="J29" s="323"/>
    </row>
    <row r="30" spans="1:10" ht="15">
      <c r="A30" s="323"/>
      <c r="B30" s="323"/>
      <c r="C30" s="323"/>
      <c r="D30" s="8" t="s">
        <v>17</v>
      </c>
      <c r="E30" s="325" t="s">
        <v>227</v>
      </c>
      <c r="F30" s="321"/>
      <c r="G30" s="321"/>
      <c r="H30" s="321"/>
      <c r="I30" s="323"/>
      <c r="J30" s="323"/>
    </row>
    <row r="31" spans="1:10" ht="15">
      <c r="A31" s="6"/>
      <c r="B31" s="6"/>
      <c r="C31" s="6"/>
      <c r="D31" s="8"/>
      <c r="I31" s="14"/>
      <c r="J31" s="14"/>
    </row>
    <row r="32" spans="1:10" ht="15">
      <c r="A32" s="6"/>
      <c r="B32" s="6"/>
      <c r="C32" s="6"/>
      <c r="D32" s="8"/>
      <c r="I32" s="14"/>
      <c r="J32" s="14"/>
    </row>
    <row r="33" spans="1:10" ht="15">
      <c r="A33" s="323"/>
      <c r="B33" s="323"/>
      <c r="C33" s="323"/>
      <c r="D33" s="323"/>
      <c r="E33" s="323"/>
      <c r="F33" s="323"/>
      <c r="G33" s="323"/>
      <c r="H33" s="323"/>
      <c r="I33" s="323"/>
      <c r="J33" s="323"/>
    </row>
    <row r="34" spans="1:10" ht="15">
      <c r="A34" s="326" t="s">
        <v>18</v>
      </c>
      <c r="B34" s="326"/>
      <c r="C34" s="326"/>
      <c r="J34" s="13"/>
    </row>
    <row r="35" spans="1:10" ht="15">
      <c r="A35" s="4"/>
      <c r="B35" s="4"/>
      <c r="C35" s="15"/>
      <c r="D35" s="322" t="s">
        <v>226</v>
      </c>
      <c r="E35" s="322"/>
      <c r="F35" s="322"/>
      <c r="G35" s="322"/>
      <c r="H35" s="322"/>
      <c r="I35" s="322"/>
      <c r="J35" s="15"/>
    </row>
    <row r="36" spans="1:10" ht="15">
      <c r="A36" s="323"/>
      <c r="B36" s="323"/>
      <c r="C36" s="323"/>
      <c r="I36" s="13"/>
      <c r="J36" s="13"/>
    </row>
    <row r="37" spans="1:10" ht="15">
      <c r="A37" s="15"/>
      <c r="B37" s="15"/>
      <c r="C37" s="15"/>
      <c r="D37" s="8" t="s">
        <v>15</v>
      </c>
      <c r="E37" s="324" t="s">
        <v>273</v>
      </c>
      <c r="F37" s="322"/>
      <c r="G37" s="13"/>
      <c r="H37" s="13"/>
      <c r="I37" s="15"/>
      <c r="J37" s="15"/>
    </row>
    <row r="38" spans="1:10" ht="15">
      <c r="A38" s="323"/>
      <c r="B38" s="323"/>
      <c r="C38" s="323"/>
      <c r="D38" s="15"/>
      <c r="E38" s="15"/>
      <c r="F38" s="15"/>
      <c r="G38" s="15"/>
      <c r="H38" s="15"/>
      <c r="I38" s="323"/>
      <c r="J38" s="323"/>
    </row>
    <row r="39" spans="1:10" ht="15">
      <c r="A39" s="15"/>
      <c r="B39" s="15"/>
      <c r="C39" s="15"/>
      <c r="D39" s="8" t="s">
        <v>17</v>
      </c>
      <c r="E39" s="325" t="s">
        <v>227</v>
      </c>
      <c r="F39" s="321"/>
      <c r="G39" s="321"/>
      <c r="H39" s="321"/>
      <c r="I39" s="15"/>
      <c r="J39" s="15"/>
    </row>
    <row r="42" spans="1:8" ht="15">
      <c r="A42" s="6" t="s">
        <v>19</v>
      </c>
      <c r="E42" s="321">
        <v>365</v>
      </c>
      <c r="F42" s="321"/>
      <c r="G42" s="321"/>
      <c r="H42" s="321"/>
    </row>
    <row r="44" ht="15">
      <c r="A44" s="6"/>
    </row>
  </sheetData>
  <sheetProtection/>
  <mergeCells count="33">
    <mergeCell ref="A21:J21"/>
    <mergeCell ref="A1:I1"/>
    <mergeCell ref="A2:I2"/>
    <mergeCell ref="A3:I3"/>
    <mergeCell ref="A6:I7"/>
    <mergeCell ref="A12:B12"/>
    <mergeCell ref="C12:I12"/>
    <mergeCell ref="C14:D14"/>
    <mergeCell ref="C16:I16"/>
    <mergeCell ref="A17:J17"/>
    <mergeCell ref="A18:B18"/>
    <mergeCell ref="D18:I18"/>
    <mergeCell ref="A34:C34"/>
    <mergeCell ref="A22:B22"/>
    <mergeCell ref="D22:I22"/>
    <mergeCell ref="A25:J25"/>
    <mergeCell ref="C26:I26"/>
    <mergeCell ref="A27:J27"/>
    <mergeCell ref="A28:C28"/>
    <mergeCell ref="E28:F28"/>
    <mergeCell ref="H28:I28"/>
    <mergeCell ref="A29:J29"/>
    <mergeCell ref="A30:C30"/>
    <mergeCell ref="E30:H30"/>
    <mergeCell ref="I30:J30"/>
    <mergeCell ref="A33:J33"/>
    <mergeCell ref="E42:H42"/>
    <mergeCell ref="D35:I35"/>
    <mergeCell ref="A36:C36"/>
    <mergeCell ref="E37:F37"/>
    <mergeCell ref="A38:C38"/>
    <mergeCell ref="I38:J38"/>
    <mergeCell ref="E39:H39"/>
  </mergeCells>
  <hyperlinks>
    <hyperlink ref="E30" r:id="rId1" display="g.vincenti@financo.it"/>
    <hyperlink ref="E39" r:id="rId2" display="g.vincenti@financo.it"/>
  </hyperlinks>
  <printOptions horizontalCentered="1" verticalCentered="1"/>
  <pageMargins left="0.39370078740157505" right="0.39370078740157505" top="0.43346456692913415" bottom="0.43346456692913415" header="0.39370078740157505" footer="0.39370078740157505"/>
  <pageSetup fitToHeight="0" fitToWidth="0" horizontalDpi="600" verticalDpi="600" orientation="portrait" pageOrder="overThenDown" paperSize="9" r:id="rId3"/>
</worksheet>
</file>

<file path=xl/worksheets/sheet10.xml><?xml version="1.0" encoding="utf-8"?>
<worksheet xmlns="http://schemas.openxmlformats.org/spreadsheetml/2006/main" xmlns:r="http://schemas.openxmlformats.org/officeDocument/2006/relationships">
  <dimension ref="A1:F16"/>
  <sheetViews>
    <sheetView zoomScalePageLayoutView="0" workbookViewId="0" topLeftCell="A1">
      <selection activeCell="D19" sqref="D19"/>
    </sheetView>
  </sheetViews>
  <sheetFormatPr defaultColWidth="9.00390625" defaultRowHeight="14.25"/>
  <cols>
    <col min="1" max="4" width="25.00390625" style="2" customWidth="1"/>
    <col min="5" max="13" width="19.125" style="2" customWidth="1"/>
    <col min="14" max="16384" width="8.50390625" style="2" customWidth="1"/>
  </cols>
  <sheetData>
    <row r="1" spans="1:5" ht="15">
      <c r="A1" s="452" t="s">
        <v>211</v>
      </c>
      <c r="B1" s="452"/>
      <c r="C1" s="452"/>
      <c r="D1" s="452"/>
      <c r="E1" s="452"/>
    </row>
    <row r="2" spans="1:4" ht="15">
      <c r="A2" s="61"/>
      <c r="B2" s="7"/>
      <c r="C2" s="7"/>
      <c r="D2" s="7"/>
    </row>
    <row r="3" spans="1:5" ht="15">
      <c r="A3" s="454" t="s">
        <v>212</v>
      </c>
      <c r="B3" s="454"/>
      <c r="C3" s="454"/>
      <c r="D3" s="454"/>
      <c r="E3" s="454"/>
    </row>
    <row r="4" ht="15">
      <c r="A4" s="61"/>
    </row>
    <row r="5" spans="1:5" ht="15">
      <c r="A5" s="452" t="s">
        <v>213</v>
      </c>
      <c r="B5" s="452"/>
      <c r="C5" s="452"/>
      <c r="D5" s="452"/>
      <c r="E5" s="452"/>
    </row>
    <row r="6" spans="1:4" ht="15">
      <c r="A6" s="56"/>
      <c r="B6" s="56"/>
      <c r="C6" s="56"/>
      <c r="D6" s="56"/>
    </row>
    <row r="7" spans="1:5" ht="30">
      <c r="A7" s="28" t="s">
        <v>214</v>
      </c>
      <c r="B7" s="162" t="s">
        <v>215</v>
      </c>
      <c r="C7" s="206" t="s">
        <v>216</v>
      </c>
      <c r="D7" s="69" t="s">
        <v>217</v>
      </c>
      <c r="E7" s="28" t="s">
        <v>192</v>
      </c>
    </row>
    <row r="8" spans="1:5" ht="45">
      <c r="A8" s="70" t="s">
        <v>411</v>
      </c>
      <c r="B8" s="237">
        <v>63</v>
      </c>
      <c r="C8" s="205" t="s">
        <v>568</v>
      </c>
      <c r="D8" s="97" t="s">
        <v>228</v>
      </c>
      <c r="E8" s="70" t="s">
        <v>255</v>
      </c>
    </row>
    <row r="9" spans="1:5" ht="15">
      <c r="A9" s="70" t="s">
        <v>710</v>
      </c>
      <c r="B9" s="276">
        <f>MATERIE_PRIME!K94</f>
        <v>262304.37</v>
      </c>
      <c r="C9" s="205" t="s">
        <v>568</v>
      </c>
      <c r="D9" s="97" t="s">
        <v>228</v>
      </c>
      <c r="E9" s="70" t="s">
        <v>253</v>
      </c>
    </row>
    <row r="10" ht="15">
      <c r="B10" s="43"/>
    </row>
    <row r="11" spans="1:5" ht="15">
      <c r="A11" s="517" t="s">
        <v>711</v>
      </c>
      <c r="B11" s="517"/>
      <c r="C11" s="517"/>
      <c r="D11" s="517"/>
      <c r="E11" s="517"/>
    </row>
    <row r="12" spans="1:5" ht="15">
      <c r="A12" s="517"/>
      <c r="B12" s="517"/>
      <c r="C12" s="517"/>
      <c r="D12" s="517"/>
      <c r="E12" s="517"/>
    </row>
    <row r="14" ht="15">
      <c r="A14" s="2" t="s">
        <v>75</v>
      </c>
    </row>
    <row r="16" ht="15">
      <c r="F16" s="7"/>
    </row>
  </sheetData>
  <sheetProtection/>
  <mergeCells count="4">
    <mergeCell ref="A1:E1"/>
    <mergeCell ref="A3:E3"/>
    <mergeCell ref="A5:E5"/>
    <mergeCell ref="A11:E12"/>
  </mergeCells>
  <printOptions/>
  <pageMargins left="0.39370078740157505" right="0.39370078740157505" top="0.6893700787401581" bottom="0.6893700787401581" header="0.39370078740157505" footer="0.39370078740157505"/>
  <pageSetup fitToHeight="0" fitToWidth="0" horizontalDpi="600" verticalDpi="600" orientation="landscape" pageOrder="overThenDown" paperSize="9" r:id="rId1"/>
</worksheet>
</file>

<file path=xl/worksheets/sheet11.xml><?xml version="1.0" encoding="utf-8"?>
<worksheet xmlns="http://schemas.openxmlformats.org/spreadsheetml/2006/main" xmlns:r="http://schemas.openxmlformats.org/officeDocument/2006/relationships">
  <dimension ref="A2:Q4"/>
  <sheetViews>
    <sheetView zoomScalePageLayoutView="0" workbookViewId="0" topLeftCell="A1">
      <selection activeCell="E27" sqref="E27"/>
    </sheetView>
  </sheetViews>
  <sheetFormatPr defaultColWidth="9.00390625" defaultRowHeight="12.75" customHeight="1"/>
  <cols>
    <col min="1" max="1" width="13.125" style="71" customWidth="1"/>
    <col min="2" max="2" width="12.50390625" style="71" customWidth="1"/>
    <col min="3" max="16384" width="8.50390625" style="71" customWidth="1"/>
  </cols>
  <sheetData>
    <row r="2" spans="1:15" s="7" customFormat="1" ht="22.5">
      <c r="A2" s="518" t="s">
        <v>218</v>
      </c>
      <c r="B2" s="518"/>
      <c r="C2" s="518"/>
      <c r="D2" s="518"/>
      <c r="E2" s="518"/>
      <c r="F2" s="518"/>
      <c r="G2" s="518"/>
      <c r="H2" s="518"/>
      <c r="I2" s="518"/>
      <c r="J2" s="518"/>
      <c r="K2" s="518"/>
      <c r="L2" s="518"/>
      <c r="M2" s="518"/>
      <c r="N2" s="518"/>
      <c r="O2" s="518"/>
    </row>
    <row r="4" spans="1:17" ht="14.25">
      <c r="A4" s="519" t="s">
        <v>219</v>
      </c>
      <c r="B4" s="519"/>
      <c r="C4" s="519"/>
      <c r="D4" s="519"/>
      <c r="E4" s="519"/>
      <c r="F4" s="519"/>
      <c r="G4" s="519"/>
      <c r="H4" s="519"/>
      <c r="I4" s="519"/>
      <c r="J4" s="519"/>
      <c r="K4" s="519"/>
      <c r="L4" s="519"/>
      <c r="M4" s="519"/>
      <c r="N4" s="519"/>
      <c r="O4" s="519"/>
      <c r="P4" s="519"/>
      <c r="Q4" s="519"/>
    </row>
  </sheetData>
  <sheetProtection/>
  <mergeCells count="2">
    <mergeCell ref="A2:O2"/>
    <mergeCell ref="A4:Q4"/>
  </mergeCells>
  <printOptions/>
  <pageMargins left="0.39370078740157505" right="0.39370078740157505" top="0.43346456692913415" bottom="0.43346456692913415" header="0.39370078740157505" footer="0.39370078740157505"/>
  <pageSetup fitToHeight="0" fitToWidth="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1:IV157"/>
  <sheetViews>
    <sheetView view="pageBreakPreview" zoomScale="70" zoomScaleNormal="70" zoomScaleSheetLayoutView="70" zoomScalePageLayoutView="0" workbookViewId="0" topLeftCell="A70">
      <selection activeCell="K94" sqref="K94"/>
    </sheetView>
  </sheetViews>
  <sheetFormatPr defaultColWidth="9.00390625" defaultRowHeight="14.25"/>
  <cols>
    <col min="1" max="1" width="19.125" style="2" customWidth="1"/>
    <col min="2" max="2" width="18.75390625" style="80" customWidth="1"/>
    <col min="3" max="3" width="25.125" style="2" customWidth="1"/>
    <col min="4" max="4" width="25.375" style="2" customWidth="1"/>
    <col min="5" max="5" width="29.125" style="2" customWidth="1"/>
    <col min="6" max="6" width="17.875" style="80" customWidth="1"/>
    <col min="7" max="7" width="22.50390625" style="53" customWidth="1"/>
    <col min="8" max="8" width="12.875" style="2" customWidth="1"/>
    <col min="9" max="9" width="28.50390625" style="2" customWidth="1"/>
    <col min="10" max="10" width="24.50390625" style="2" customWidth="1"/>
    <col min="11" max="11" width="21.50390625" style="118" customWidth="1"/>
    <col min="12" max="12" width="31.875" style="2" customWidth="1"/>
    <col min="13" max="13" width="21.50390625" style="2" customWidth="1"/>
    <col min="14" max="14" width="10.25390625" style="2" customWidth="1"/>
    <col min="15" max="15" width="9.125" style="2" customWidth="1"/>
    <col min="16" max="16" width="34.625" style="2" customWidth="1"/>
    <col min="17" max="17" width="31.75390625" style="2" customWidth="1"/>
    <col min="18" max="18" width="33.25390625" style="2" customWidth="1"/>
    <col min="19" max="254" width="8.50390625" style="2" customWidth="1"/>
    <col min="255" max="16384" width="10.75390625" style="3" customWidth="1"/>
  </cols>
  <sheetData>
    <row r="1" spans="1:16" s="17" customFormat="1" ht="24" customHeight="1">
      <c r="A1" s="330" t="s">
        <v>20</v>
      </c>
      <c r="B1" s="330"/>
      <c r="C1" s="330"/>
      <c r="D1" s="330"/>
      <c r="E1" s="330"/>
      <c r="F1" s="330"/>
      <c r="G1" s="330"/>
      <c r="H1" s="330"/>
      <c r="I1" s="330"/>
      <c r="J1" s="330"/>
      <c r="K1" s="330"/>
      <c r="L1" s="330"/>
      <c r="O1" s="2"/>
      <c r="P1" s="2"/>
    </row>
    <row r="2" ht="15">
      <c r="A2" s="18"/>
    </row>
    <row r="3" spans="1:12" ht="15">
      <c r="A3" s="331" t="s">
        <v>21</v>
      </c>
      <c r="B3" s="331"/>
      <c r="C3" s="331"/>
      <c r="D3" s="331"/>
      <c r="E3" s="331"/>
      <c r="F3" s="331"/>
      <c r="G3" s="331"/>
      <c r="H3" s="331"/>
      <c r="I3" s="331"/>
      <c r="J3" s="331"/>
      <c r="K3" s="331"/>
      <c r="L3" s="331"/>
    </row>
    <row r="4" spans="1:16" s="17" customFormat="1" ht="24" customHeight="1">
      <c r="A4" s="330" t="s">
        <v>22</v>
      </c>
      <c r="B4" s="330"/>
      <c r="C4" s="330"/>
      <c r="D4" s="330"/>
      <c r="E4" s="330"/>
      <c r="F4" s="330"/>
      <c r="G4" s="330"/>
      <c r="H4" s="330"/>
      <c r="I4" s="330"/>
      <c r="J4" s="330"/>
      <c r="K4" s="330"/>
      <c r="L4" s="330"/>
      <c r="O4" s="2"/>
      <c r="P4" s="2"/>
    </row>
    <row r="5" spans="1:16" s="17" customFormat="1" ht="15">
      <c r="A5" s="19"/>
      <c r="B5" s="49"/>
      <c r="C5" s="16"/>
      <c r="D5" s="16"/>
      <c r="E5" s="16"/>
      <c r="F5" s="49"/>
      <c r="G5" s="16"/>
      <c r="H5" s="16"/>
      <c r="I5" s="16"/>
      <c r="J5" s="16"/>
      <c r="K5" s="119"/>
      <c r="L5" s="16"/>
      <c r="O5" s="2"/>
      <c r="P5" s="2"/>
    </row>
    <row r="6" spans="1:16" s="17" customFormat="1" ht="15">
      <c r="A6" s="332" t="s">
        <v>23</v>
      </c>
      <c r="B6" s="332"/>
      <c r="C6" s="332"/>
      <c r="D6" s="332"/>
      <c r="E6" s="332"/>
      <c r="F6" s="332"/>
      <c r="G6" s="332"/>
      <c r="H6" s="332"/>
      <c r="I6" s="332"/>
      <c r="J6" s="332"/>
      <c r="K6" s="332"/>
      <c r="L6" s="332"/>
      <c r="O6" s="2"/>
      <c r="P6" s="2"/>
    </row>
    <row r="7" spans="1:12" ht="15">
      <c r="A7" s="333" t="s">
        <v>24</v>
      </c>
      <c r="B7" s="335" t="s">
        <v>25</v>
      </c>
      <c r="C7" s="333" t="s">
        <v>26</v>
      </c>
      <c r="D7" s="333" t="s">
        <v>27</v>
      </c>
      <c r="E7" s="333" t="s">
        <v>28</v>
      </c>
      <c r="F7" s="335" t="s">
        <v>29</v>
      </c>
      <c r="G7" s="333" t="s">
        <v>30</v>
      </c>
      <c r="H7" s="333" t="s">
        <v>31</v>
      </c>
      <c r="I7" s="333" t="s">
        <v>32</v>
      </c>
      <c r="J7" s="337" t="s">
        <v>33</v>
      </c>
      <c r="K7" s="338"/>
      <c r="L7" s="339"/>
    </row>
    <row r="8" spans="1:12" ht="15">
      <c r="A8" s="334"/>
      <c r="B8" s="336"/>
      <c r="C8" s="334"/>
      <c r="D8" s="334"/>
      <c r="E8" s="334"/>
      <c r="F8" s="336"/>
      <c r="G8" s="334"/>
      <c r="H8" s="334"/>
      <c r="I8" s="334"/>
      <c r="J8" s="116" t="s">
        <v>35</v>
      </c>
      <c r="K8" s="120" t="s">
        <v>36</v>
      </c>
      <c r="L8" s="116" t="s">
        <v>37</v>
      </c>
    </row>
    <row r="9" spans="1:12" ht="15" customHeight="1">
      <c r="A9" s="340">
        <v>1</v>
      </c>
      <c r="B9" s="341" t="s">
        <v>256</v>
      </c>
      <c r="C9" s="340" t="s">
        <v>34</v>
      </c>
      <c r="D9" s="342" t="s">
        <v>403</v>
      </c>
      <c r="E9" s="340" t="s">
        <v>258</v>
      </c>
      <c r="F9" s="341" t="s">
        <v>577</v>
      </c>
      <c r="G9" s="340"/>
      <c r="H9" s="340" t="s">
        <v>228</v>
      </c>
      <c r="I9" s="340" t="s">
        <v>228</v>
      </c>
      <c r="J9" s="215" t="s">
        <v>230</v>
      </c>
      <c r="K9" s="223">
        <v>3302.992</v>
      </c>
      <c r="L9" s="217" t="s">
        <v>414</v>
      </c>
    </row>
    <row r="10" spans="1:12" ht="15">
      <c r="A10" s="340"/>
      <c r="B10" s="341"/>
      <c r="C10" s="340"/>
      <c r="D10" s="343"/>
      <c r="E10" s="340"/>
      <c r="F10" s="341"/>
      <c r="G10" s="340"/>
      <c r="H10" s="340"/>
      <c r="I10" s="340"/>
      <c r="J10" s="216" t="s">
        <v>231</v>
      </c>
      <c r="K10" s="224">
        <v>3168.054</v>
      </c>
      <c r="L10" s="217" t="s">
        <v>414</v>
      </c>
    </row>
    <row r="11" spans="1:12" ht="15">
      <c r="A11" s="340"/>
      <c r="B11" s="341"/>
      <c r="C11" s="340"/>
      <c r="D11" s="343"/>
      <c r="E11" s="340"/>
      <c r="F11" s="341"/>
      <c r="G11" s="340"/>
      <c r="H11" s="340"/>
      <c r="I11" s="340"/>
      <c r="J11" s="215" t="s">
        <v>232</v>
      </c>
      <c r="K11" s="225">
        <v>3598.204</v>
      </c>
      <c r="L11" s="217" t="s">
        <v>414</v>
      </c>
    </row>
    <row r="12" spans="1:12" ht="15">
      <c r="A12" s="340"/>
      <c r="B12" s="341"/>
      <c r="C12" s="340"/>
      <c r="D12" s="343"/>
      <c r="E12" s="340"/>
      <c r="F12" s="341"/>
      <c r="G12" s="340"/>
      <c r="H12" s="340"/>
      <c r="I12" s="340"/>
      <c r="J12" s="216" t="s">
        <v>233</v>
      </c>
      <c r="K12" s="225">
        <v>2174.762</v>
      </c>
      <c r="L12" s="217" t="s">
        <v>414</v>
      </c>
    </row>
    <row r="13" spans="1:12" ht="15">
      <c r="A13" s="340"/>
      <c r="B13" s="341"/>
      <c r="C13" s="340"/>
      <c r="D13" s="343"/>
      <c r="E13" s="340"/>
      <c r="F13" s="341"/>
      <c r="G13" s="340"/>
      <c r="H13" s="340"/>
      <c r="I13" s="340"/>
      <c r="J13" s="215" t="s">
        <v>234</v>
      </c>
      <c r="K13" s="225">
        <v>3533.62</v>
      </c>
      <c r="L13" s="217" t="s">
        <v>414</v>
      </c>
    </row>
    <row r="14" spans="1:12" ht="15">
      <c r="A14" s="340"/>
      <c r="B14" s="341"/>
      <c r="C14" s="340"/>
      <c r="D14" s="343"/>
      <c r="E14" s="340"/>
      <c r="F14" s="341"/>
      <c r="G14" s="340"/>
      <c r="H14" s="340"/>
      <c r="I14" s="340"/>
      <c r="J14" s="216" t="s">
        <v>235</v>
      </c>
      <c r="K14" s="226">
        <v>1858.682</v>
      </c>
      <c r="L14" s="217" t="s">
        <v>414</v>
      </c>
    </row>
    <row r="15" spans="1:12" ht="15">
      <c r="A15" s="340"/>
      <c r="B15" s="341"/>
      <c r="C15" s="340"/>
      <c r="D15" s="343"/>
      <c r="E15" s="340"/>
      <c r="F15" s="341"/>
      <c r="G15" s="340"/>
      <c r="H15" s="340"/>
      <c r="I15" s="340"/>
      <c r="J15" s="215" t="s">
        <v>236</v>
      </c>
      <c r="K15" s="226">
        <v>2750.774</v>
      </c>
      <c r="L15" s="217" t="s">
        <v>414</v>
      </c>
    </row>
    <row r="16" spans="1:12" ht="15">
      <c r="A16" s="340"/>
      <c r="B16" s="341"/>
      <c r="C16" s="340"/>
      <c r="D16" s="343"/>
      <c r="E16" s="340"/>
      <c r="F16" s="341"/>
      <c r="G16" s="340"/>
      <c r="H16" s="340"/>
      <c r="I16" s="340"/>
      <c r="J16" s="216" t="s">
        <v>237</v>
      </c>
      <c r="K16" s="226">
        <v>2348.776</v>
      </c>
      <c r="L16" s="217" t="s">
        <v>414</v>
      </c>
    </row>
    <row r="17" spans="1:12" ht="15">
      <c r="A17" s="340"/>
      <c r="B17" s="341"/>
      <c r="C17" s="340"/>
      <c r="D17" s="343"/>
      <c r="E17" s="340"/>
      <c r="F17" s="341"/>
      <c r="G17" s="340"/>
      <c r="H17" s="340"/>
      <c r="I17" s="340"/>
      <c r="J17" s="215" t="s">
        <v>238</v>
      </c>
      <c r="K17" s="226">
        <v>1708.94</v>
      </c>
      <c r="L17" s="217" t="s">
        <v>414</v>
      </c>
    </row>
    <row r="18" spans="1:12" ht="15">
      <c r="A18" s="340"/>
      <c r="B18" s="341"/>
      <c r="C18" s="340"/>
      <c r="D18" s="343"/>
      <c r="E18" s="340"/>
      <c r="F18" s="341"/>
      <c r="G18" s="340"/>
      <c r="H18" s="340"/>
      <c r="I18" s="340"/>
      <c r="J18" s="216" t="s">
        <v>239</v>
      </c>
      <c r="K18" s="226">
        <v>2179.858</v>
      </c>
      <c r="L18" s="217" t="s">
        <v>414</v>
      </c>
    </row>
    <row r="19" spans="1:12" ht="15">
      <c r="A19" s="340"/>
      <c r="B19" s="341"/>
      <c r="C19" s="340"/>
      <c r="D19" s="343"/>
      <c r="E19" s="340"/>
      <c r="F19" s="341"/>
      <c r="G19" s="340"/>
      <c r="H19" s="340"/>
      <c r="I19" s="340"/>
      <c r="J19" s="215" t="s">
        <v>240</v>
      </c>
      <c r="K19" s="226">
        <v>2199.02</v>
      </c>
      <c r="L19" s="217" t="s">
        <v>414</v>
      </c>
    </row>
    <row r="20" spans="1:12" ht="15">
      <c r="A20" s="340"/>
      <c r="B20" s="341"/>
      <c r="C20" s="340"/>
      <c r="D20" s="343"/>
      <c r="E20" s="340"/>
      <c r="F20" s="341"/>
      <c r="G20" s="340"/>
      <c r="H20" s="340"/>
      <c r="I20" s="340"/>
      <c r="J20" s="216" t="s">
        <v>241</v>
      </c>
      <c r="K20" s="226">
        <v>2189.646</v>
      </c>
      <c r="L20" s="217" t="s">
        <v>414</v>
      </c>
    </row>
    <row r="21" spans="1:12" ht="15">
      <c r="A21" s="340"/>
      <c r="B21" s="341"/>
      <c r="C21" s="340"/>
      <c r="D21" s="343"/>
      <c r="E21" s="340"/>
      <c r="F21" s="341"/>
      <c r="G21" s="340"/>
      <c r="H21" s="340"/>
      <c r="I21" s="340"/>
      <c r="J21" s="218" t="s">
        <v>39</v>
      </c>
      <c r="K21" s="221" t="s">
        <v>36</v>
      </c>
      <c r="L21" s="101" t="s">
        <v>37</v>
      </c>
    </row>
    <row r="22" spans="1:12" ht="15">
      <c r="A22" s="340"/>
      <c r="B22" s="341"/>
      <c r="C22" s="340"/>
      <c r="D22" s="344"/>
      <c r="E22" s="340"/>
      <c r="F22" s="341"/>
      <c r="G22" s="340"/>
      <c r="H22" s="340"/>
      <c r="I22" s="340"/>
      <c r="J22" s="218">
        <v>2019</v>
      </c>
      <c r="K22" s="221">
        <f>SUM(K9:K20)</f>
        <v>31013.328</v>
      </c>
      <c r="L22" s="101" t="s">
        <v>414</v>
      </c>
    </row>
    <row r="23" spans="1:12" ht="15">
      <c r="A23" s="345">
        <v>2</v>
      </c>
      <c r="B23" s="348" t="s">
        <v>257</v>
      </c>
      <c r="C23" s="345" t="s">
        <v>34</v>
      </c>
      <c r="D23" s="342" t="s">
        <v>408</v>
      </c>
      <c r="E23" s="345" t="s">
        <v>258</v>
      </c>
      <c r="F23" s="341" t="s">
        <v>577</v>
      </c>
      <c r="G23" s="340"/>
      <c r="H23" s="340" t="s">
        <v>228</v>
      </c>
      <c r="I23" s="340" t="s">
        <v>228</v>
      </c>
      <c r="J23" s="215" t="s">
        <v>230</v>
      </c>
      <c r="K23" s="226">
        <v>1410.468</v>
      </c>
      <c r="L23" s="217" t="s">
        <v>414</v>
      </c>
    </row>
    <row r="24" spans="1:12" ht="15">
      <c r="A24" s="346"/>
      <c r="B24" s="349"/>
      <c r="C24" s="346"/>
      <c r="D24" s="343"/>
      <c r="E24" s="346"/>
      <c r="F24" s="341"/>
      <c r="G24" s="340"/>
      <c r="H24" s="340"/>
      <c r="I24" s="340"/>
      <c r="J24" s="216" t="s">
        <v>231</v>
      </c>
      <c r="K24" s="226">
        <v>491.009</v>
      </c>
      <c r="L24" s="217" t="s">
        <v>414</v>
      </c>
    </row>
    <row r="25" spans="1:12" ht="15">
      <c r="A25" s="346"/>
      <c r="B25" s="349"/>
      <c r="C25" s="346"/>
      <c r="D25" s="343"/>
      <c r="E25" s="346"/>
      <c r="F25" s="341"/>
      <c r="G25" s="340"/>
      <c r="H25" s="340"/>
      <c r="I25" s="340"/>
      <c r="J25" s="215" t="s">
        <v>232</v>
      </c>
      <c r="K25" s="226">
        <v>1415.872</v>
      </c>
      <c r="L25" s="217" t="s">
        <v>414</v>
      </c>
    </row>
    <row r="26" spans="1:12" ht="15">
      <c r="A26" s="346"/>
      <c r="B26" s="349"/>
      <c r="C26" s="346"/>
      <c r="D26" s="343"/>
      <c r="E26" s="346"/>
      <c r="F26" s="341"/>
      <c r="G26" s="340"/>
      <c r="H26" s="340"/>
      <c r="I26" s="340"/>
      <c r="J26" s="216" t="s">
        <v>233</v>
      </c>
      <c r="K26" s="226">
        <v>730.547</v>
      </c>
      <c r="L26" s="217" t="s">
        <v>414</v>
      </c>
    </row>
    <row r="27" spans="1:12" ht="15">
      <c r="A27" s="346"/>
      <c r="B27" s="349"/>
      <c r="C27" s="346"/>
      <c r="D27" s="343"/>
      <c r="E27" s="346"/>
      <c r="F27" s="341"/>
      <c r="G27" s="340"/>
      <c r="H27" s="340"/>
      <c r="I27" s="340"/>
      <c r="J27" s="215" t="s">
        <v>234</v>
      </c>
      <c r="K27" s="226">
        <v>580.364</v>
      </c>
      <c r="L27" s="217" t="s">
        <v>414</v>
      </c>
    </row>
    <row r="28" spans="1:12" ht="15">
      <c r="A28" s="346"/>
      <c r="B28" s="349"/>
      <c r="C28" s="346"/>
      <c r="D28" s="343"/>
      <c r="E28" s="346"/>
      <c r="F28" s="341"/>
      <c r="G28" s="340"/>
      <c r="H28" s="340"/>
      <c r="I28" s="340"/>
      <c r="J28" s="216" t="s">
        <v>235</v>
      </c>
      <c r="K28" s="226">
        <v>1058.677</v>
      </c>
      <c r="L28" s="217" t="s">
        <v>414</v>
      </c>
    </row>
    <row r="29" spans="1:12" ht="15">
      <c r="A29" s="346"/>
      <c r="B29" s="349"/>
      <c r="C29" s="346"/>
      <c r="D29" s="343"/>
      <c r="E29" s="346"/>
      <c r="F29" s="341"/>
      <c r="G29" s="340"/>
      <c r="H29" s="340"/>
      <c r="I29" s="340"/>
      <c r="J29" s="215" t="s">
        <v>236</v>
      </c>
      <c r="K29" s="226">
        <v>824.616</v>
      </c>
      <c r="L29" s="217" t="s">
        <v>414</v>
      </c>
    </row>
    <row r="30" spans="1:12" ht="15">
      <c r="A30" s="346"/>
      <c r="B30" s="349"/>
      <c r="C30" s="346"/>
      <c r="D30" s="343"/>
      <c r="E30" s="346"/>
      <c r="F30" s="341"/>
      <c r="G30" s="340"/>
      <c r="H30" s="340"/>
      <c r="I30" s="340"/>
      <c r="J30" s="216" t="s">
        <v>237</v>
      </c>
      <c r="K30" s="226">
        <v>732.083</v>
      </c>
      <c r="L30" s="217" t="s">
        <v>414</v>
      </c>
    </row>
    <row r="31" spans="1:12" ht="15">
      <c r="A31" s="346"/>
      <c r="B31" s="349"/>
      <c r="C31" s="346"/>
      <c r="D31" s="343"/>
      <c r="E31" s="346"/>
      <c r="F31" s="341"/>
      <c r="G31" s="340"/>
      <c r="H31" s="340"/>
      <c r="I31" s="340"/>
      <c r="J31" s="215" t="s">
        <v>238</v>
      </c>
      <c r="K31" s="226">
        <v>622.64</v>
      </c>
      <c r="L31" s="217" t="s">
        <v>414</v>
      </c>
    </row>
    <row r="32" spans="1:12" ht="15">
      <c r="A32" s="346"/>
      <c r="B32" s="349"/>
      <c r="C32" s="346"/>
      <c r="D32" s="343"/>
      <c r="E32" s="346"/>
      <c r="F32" s="341"/>
      <c r="G32" s="340"/>
      <c r="H32" s="340"/>
      <c r="I32" s="340"/>
      <c r="J32" s="216" t="s">
        <v>239</v>
      </c>
      <c r="K32" s="226">
        <v>411.082</v>
      </c>
      <c r="L32" s="217" t="s">
        <v>414</v>
      </c>
    </row>
    <row r="33" spans="1:12" ht="15">
      <c r="A33" s="346"/>
      <c r="B33" s="349"/>
      <c r="C33" s="346"/>
      <c r="D33" s="343"/>
      <c r="E33" s="346"/>
      <c r="F33" s="341"/>
      <c r="G33" s="340"/>
      <c r="H33" s="340"/>
      <c r="I33" s="340"/>
      <c r="J33" s="215" t="s">
        <v>240</v>
      </c>
      <c r="K33" s="226">
        <v>865.816</v>
      </c>
      <c r="L33" s="217" t="s">
        <v>414</v>
      </c>
    </row>
    <row r="34" spans="1:12" ht="15">
      <c r="A34" s="346"/>
      <c r="B34" s="349"/>
      <c r="C34" s="346"/>
      <c r="D34" s="343"/>
      <c r="E34" s="346"/>
      <c r="F34" s="341"/>
      <c r="G34" s="340"/>
      <c r="H34" s="340"/>
      <c r="I34" s="340"/>
      <c r="J34" s="216" t="s">
        <v>241</v>
      </c>
      <c r="K34" s="226">
        <v>236.767</v>
      </c>
      <c r="L34" s="217" t="s">
        <v>414</v>
      </c>
    </row>
    <row r="35" spans="1:12" ht="15">
      <c r="A35" s="346"/>
      <c r="B35" s="349"/>
      <c r="C35" s="346"/>
      <c r="D35" s="343"/>
      <c r="E35" s="346"/>
      <c r="F35" s="341"/>
      <c r="G35" s="340"/>
      <c r="H35" s="340"/>
      <c r="I35" s="340"/>
      <c r="J35" s="218" t="s">
        <v>39</v>
      </c>
      <c r="K35" s="221" t="s">
        <v>36</v>
      </c>
      <c r="L35" s="101" t="s">
        <v>37</v>
      </c>
    </row>
    <row r="36" spans="1:12" ht="15">
      <c r="A36" s="347"/>
      <c r="B36" s="350"/>
      <c r="C36" s="347"/>
      <c r="D36" s="344"/>
      <c r="E36" s="347"/>
      <c r="F36" s="341"/>
      <c r="G36" s="340"/>
      <c r="H36" s="340"/>
      <c r="I36" s="340"/>
      <c r="J36" s="218">
        <v>2019</v>
      </c>
      <c r="K36" s="221">
        <f>SUM(K23:K34)</f>
        <v>9379.941</v>
      </c>
      <c r="L36" s="101" t="s">
        <v>414</v>
      </c>
    </row>
    <row r="37" spans="1:12" ht="15" customHeight="1">
      <c r="A37" s="345">
        <v>3</v>
      </c>
      <c r="B37" s="348" t="s">
        <v>259</v>
      </c>
      <c r="C37" s="345" t="s">
        <v>34</v>
      </c>
      <c r="D37" s="342" t="s">
        <v>408</v>
      </c>
      <c r="E37" s="345" t="s">
        <v>258</v>
      </c>
      <c r="F37" s="341" t="s">
        <v>577</v>
      </c>
      <c r="G37" s="340"/>
      <c r="H37" s="340" t="s">
        <v>228</v>
      </c>
      <c r="I37" s="340" t="s">
        <v>228</v>
      </c>
      <c r="J37" s="215" t="s">
        <v>230</v>
      </c>
      <c r="K37" s="226">
        <v>1364.753</v>
      </c>
      <c r="L37" s="217" t="s">
        <v>414</v>
      </c>
    </row>
    <row r="38" spans="1:12" ht="15">
      <c r="A38" s="346"/>
      <c r="B38" s="349"/>
      <c r="C38" s="346"/>
      <c r="D38" s="343"/>
      <c r="E38" s="346"/>
      <c r="F38" s="341"/>
      <c r="G38" s="340"/>
      <c r="H38" s="340"/>
      <c r="I38" s="340"/>
      <c r="J38" s="216" t="s">
        <v>231</v>
      </c>
      <c r="K38" s="226">
        <v>1212.801</v>
      </c>
      <c r="L38" s="217" t="s">
        <v>414</v>
      </c>
    </row>
    <row r="39" spans="1:12" ht="15">
      <c r="A39" s="346"/>
      <c r="B39" s="349"/>
      <c r="C39" s="346"/>
      <c r="D39" s="343"/>
      <c r="E39" s="346"/>
      <c r="F39" s="341"/>
      <c r="G39" s="340"/>
      <c r="H39" s="340"/>
      <c r="I39" s="340"/>
      <c r="J39" s="215" t="s">
        <v>232</v>
      </c>
      <c r="K39" s="226">
        <v>1510.106</v>
      </c>
      <c r="L39" s="217" t="s">
        <v>414</v>
      </c>
    </row>
    <row r="40" spans="1:12" ht="15">
      <c r="A40" s="346"/>
      <c r="B40" s="349"/>
      <c r="C40" s="346"/>
      <c r="D40" s="343"/>
      <c r="E40" s="346"/>
      <c r="F40" s="341"/>
      <c r="G40" s="340"/>
      <c r="H40" s="340"/>
      <c r="I40" s="340"/>
      <c r="J40" s="216" t="s">
        <v>233</v>
      </c>
      <c r="K40" s="226">
        <v>906.008</v>
      </c>
      <c r="L40" s="217" t="s">
        <v>414</v>
      </c>
    </row>
    <row r="41" spans="1:12" ht="15">
      <c r="A41" s="346"/>
      <c r="B41" s="349"/>
      <c r="C41" s="346"/>
      <c r="D41" s="343"/>
      <c r="E41" s="346"/>
      <c r="F41" s="341"/>
      <c r="G41" s="340"/>
      <c r="H41" s="340"/>
      <c r="I41" s="340"/>
      <c r="J41" s="215" t="s">
        <v>234</v>
      </c>
      <c r="K41" s="226">
        <v>1365.986</v>
      </c>
      <c r="L41" s="217" t="s">
        <v>414</v>
      </c>
    </row>
    <row r="42" spans="1:12" ht="15">
      <c r="A42" s="346"/>
      <c r="B42" s="349"/>
      <c r="C42" s="346"/>
      <c r="D42" s="343"/>
      <c r="E42" s="346"/>
      <c r="F42" s="341"/>
      <c r="G42" s="340"/>
      <c r="H42" s="340"/>
      <c r="I42" s="340"/>
      <c r="J42" s="216" t="s">
        <v>235</v>
      </c>
      <c r="K42" s="226">
        <v>1073.048</v>
      </c>
      <c r="L42" s="217" t="s">
        <v>414</v>
      </c>
    </row>
    <row r="43" spans="1:12" ht="15">
      <c r="A43" s="346"/>
      <c r="B43" s="349"/>
      <c r="C43" s="346"/>
      <c r="D43" s="343"/>
      <c r="E43" s="346"/>
      <c r="F43" s="341"/>
      <c r="G43" s="340"/>
      <c r="H43" s="340"/>
      <c r="I43" s="340"/>
      <c r="J43" s="215" t="s">
        <v>236</v>
      </c>
      <c r="K43" s="226">
        <v>1781.234</v>
      </c>
      <c r="L43" s="217" t="s">
        <v>414</v>
      </c>
    </row>
    <row r="44" spans="1:12" ht="15">
      <c r="A44" s="346"/>
      <c r="B44" s="349"/>
      <c r="C44" s="346"/>
      <c r="D44" s="343"/>
      <c r="E44" s="346"/>
      <c r="F44" s="341"/>
      <c r="G44" s="340"/>
      <c r="H44" s="340"/>
      <c r="I44" s="340"/>
      <c r="J44" s="216" t="s">
        <v>237</v>
      </c>
      <c r="K44" s="226">
        <v>1018.492</v>
      </c>
      <c r="L44" s="217" t="s">
        <v>414</v>
      </c>
    </row>
    <row r="45" spans="1:12" ht="15">
      <c r="A45" s="346"/>
      <c r="B45" s="349"/>
      <c r="C45" s="346"/>
      <c r="D45" s="343"/>
      <c r="E45" s="346"/>
      <c r="F45" s="341"/>
      <c r="G45" s="340"/>
      <c r="H45" s="340"/>
      <c r="I45" s="340"/>
      <c r="J45" s="215" t="s">
        <v>238</v>
      </c>
      <c r="K45" s="226">
        <v>1137.806</v>
      </c>
      <c r="L45" s="217" t="s">
        <v>414</v>
      </c>
    </row>
    <row r="46" spans="1:12" ht="15">
      <c r="A46" s="346"/>
      <c r="B46" s="349"/>
      <c r="C46" s="346"/>
      <c r="D46" s="343"/>
      <c r="E46" s="346"/>
      <c r="F46" s="341"/>
      <c r="G46" s="340"/>
      <c r="H46" s="340"/>
      <c r="I46" s="340"/>
      <c r="J46" s="216" t="s">
        <v>239</v>
      </c>
      <c r="K46" s="226">
        <v>1329.134</v>
      </c>
      <c r="L46" s="217" t="s">
        <v>414</v>
      </c>
    </row>
    <row r="47" spans="1:12" ht="15">
      <c r="A47" s="346"/>
      <c r="B47" s="349"/>
      <c r="C47" s="346"/>
      <c r="D47" s="343"/>
      <c r="E47" s="346"/>
      <c r="F47" s="341"/>
      <c r="G47" s="340"/>
      <c r="H47" s="340"/>
      <c r="I47" s="340"/>
      <c r="J47" s="215" t="s">
        <v>240</v>
      </c>
      <c r="K47" s="226">
        <v>945.98</v>
      </c>
      <c r="L47" s="217" t="s">
        <v>414</v>
      </c>
    </row>
    <row r="48" spans="1:12" ht="15">
      <c r="A48" s="346"/>
      <c r="B48" s="349"/>
      <c r="C48" s="346"/>
      <c r="D48" s="343"/>
      <c r="E48" s="346"/>
      <c r="F48" s="341"/>
      <c r="G48" s="340"/>
      <c r="H48" s="340"/>
      <c r="I48" s="340"/>
      <c r="J48" s="216" t="s">
        <v>241</v>
      </c>
      <c r="K48" s="226">
        <v>887.32</v>
      </c>
      <c r="L48" s="217" t="s">
        <v>414</v>
      </c>
    </row>
    <row r="49" spans="1:12" ht="15">
      <c r="A49" s="346"/>
      <c r="B49" s="349"/>
      <c r="C49" s="346"/>
      <c r="D49" s="343"/>
      <c r="E49" s="346"/>
      <c r="F49" s="341"/>
      <c r="G49" s="340"/>
      <c r="H49" s="340"/>
      <c r="I49" s="340"/>
      <c r="J49" s="218" t="s">
        <v>39</v>
      </c>
      <c r="K49" s="221" t="s">
        <v>36</v>
      </c>
      <c r="L49" s="101" t="s">
        <v>37</v>
      </c>
    </row>
    <row r="50" spans="1:12" ht="15">
      <c r="A50" s="347"/>
      <c r="B50" s="350"/>
      <c r="C50" s="347"/>
      <c r="D50" s="344"/>
      <c r="E50" s="347"/>
      <c r="F50" s="341"/>
      <c r="G50" s="340"/>
      <c r="H50" s="340"/>
      <c r="I50" s="340"/>
      <c r="J50" s="218">
        <v>2019</v>
      </c>
      <c r="K50" s="221">
        <f>SUM(K37:K48)</f>
        <v>14532.668</v>
      </c>
      <c r="L50" s="101" t="s">
        <v>414</v>
      </c>
    </row>
    <row r="51" spans="1:12" ht="15">
      <c r="A51" s="345">
        <v>4</v>
      </c>
      <c r="B51" s="348" t="s">
        <v>404</v>
      </c>
      <c r="C51" s="345" t="s">
        <v>38</v>
      </c>
      <c r="D51" s="351" t="s">
        <v>406</v>
      </c>
      <c r="E51" s="345" t="s">
        <v>258</v>
      </c>
      <c r="F51" s="348" t="s">
        <v>405</v>
      </c>
      <c r="G51" s="348"/>
      <c r="H51" s="348" t="s">
        <v>571</v>
      </c>
      <c r="I51" s="348" t="s">
        <v>572</v>
      </c>
      <c r="J51" s="215" t="s">
        <v>230</v>
      </c>
      <c r="K51" s="227">
        <v>139.439</v>
      </c>
      <c r="L51" s="217" t="s">
        <v>414</v>
      </c>
    </row>
    <row r="52" spans="1:12" ht="15">
      <c r="A52" s="346"/>
      <c r="B52" s="349"/>
      <c r="C52" s="346"/>
      <c r="D52" s="351"/>
      <c r="E52" s="346"/>
      <c r="F52" s="349"/>
      <c r="G52" s="346"/>
      <c r="H52" s="346"/>
      <c r="I52" s="346"/>
      <c r="J52" s="216" t="s">
        <v>231</v>
      </c>
      <c r="K52" s="227">
        <v>114.255</v>
      </c>
      <c r="L52" s="217" t="s">
        <v>414</v>
      </c>
    </row>
    <row r="53" spans="1:12" ht="15">
      <c r="A53" s="346"/>
      <c r="B53" s="349"/>
      <c r="C53" s="346"/>
      <c r="D53" s="351"/>
      <c r="E53" s="346"/>
      <c r="F53" s="349"/>
      <c r="G53" s="346"/>
      <c r="H53" s="346"/>
      <c r="I53" s="346"/>
      <c r="J53" s="215" t="s">
        <v>232</v>
      </c>
      <c r="K53" s="227">
        <v>152.253</v>
      </c>
      <c r="L53" s="217" t="s">
        <v>414</v>
      </c>
    </row>
    <row r="54" spans="1:12" ht="15">
      <c r="A54" s="346"/>
      <c r="B54" s="349"/>
      <c r="C54" s="346"/>
      <c r="D54" s="351"/>
      <c r="E54" s="346"/>
      <c r="F54" s="349"/>
      <c r="G54" s="346"/>
      <c r="H54" s="346"/>
      <c r="I54" s="346"/>
      <c r="J54" s="216" t="s">
        <v>233</v>
      </c>
      <c r="K54" s="227">
        <f>64.738+28.643</f>
        <v>93.381</v>
      </c>
      <c r="L54" s="217" t="s">
        <v>414</v>
      </c>
    </row>
    <row r="55" spans="1:12" ht="15">
      <c r="A55" s="346"/>
      <c r="B55" s="349"/>
      <c r="C55" s="346"/>
      <c r="D55" s="351"/>
      <c r="E55" s="346"/>
      <c r="F55" s="349"/>
      <c r="G55" s="346"/>
      <c r="H55" s="346"/>
      <c r="I55" s="346"/>
      <c r="J55" s="215" t="s">
        <v>234</v>
      </c>
      <c r="K55" s="227">
        <v>112.943</v>
      </c>
      <c r="L55" s="217" t="s">
        <v>414</v>
      </c>
    </row>
    <row r="56" spans="1:12" ht="15">
      <c r="A56" s="346"/>
      <c r="B56" s="349"/>
      <c r="C56" s="346"/>
      <c r="D56" s="351"/>
      <c r="E56" s="346"/>
      <c r="F56" s="349"/>
      <c r="G56" s="346"/>
      <c r="H56" s="346"/>
      <c r="I56" s="346"/>
      <c r="J56" s="216" t="s">
        <v>235</v>
      </c>
      <c r="K56" s="227">
        <v>95.408</v>
      </c>
      <c r="L56" s="217" t="s">
        <v>414</v>
      </c>
    </row>
    <row r="57" spans="1:12" ht="15">
      <c r="A57" s="346"/>
      <c r="B57" s="349"/>
      <c r="C57" s="346"/>
      <c r="D57" s="351"/>
      <c r="E57" s="346"/>
      <c r="F57" s="349"/>
      <c r="G57" s="346"/>
      <c r="H57" s="346"/>
      <c r="I57" s="346"/>
      <c r="J57" s="215" t="s">
        <v>236</v>
      </c>
      <c r="K57" s="227">
        <v>136.293</v>
      </c>
      <c r="L57" s="217" t="s">
        <v>414</v>
      </c>
    </row>
    <row r="58" spans="1:12" ht="15">
      <c r="A58" s="346"/>
      <c r="B58" s="349"/>
      <c r="C58" s="346"/>
      <c r="D58" s="351"/>
      <c r="E58" s="346"/>
      <c r="F58" s="349"/>
      <c r="G58" s="346"/>
      <c r="H58" s="346"/>
      <c r="I58" s="346"/>
      <c r="J58" s="216" t="s">
        <v>237</v>
      </c>
      <c r="K58" s="227">
        <v>85.176</v>
      </c>
      <c r="L58" s="217" t="s">
        <v>414</v>
      </c>
    </row>
    <row r="59" spans="1:12" ht="15">
      <c r="A59" s="346"/>
      <c r="B59" s="349"/>
      <c r="C59" s="346"/>
      <c r="D59" s="351"/>
      <c r="E59" s="346"/>
      <c r="F59" s="349"/>
      <c r="G59" s="346"/>
      <c r="H59" s="346"/>
      <c r="I59" s="346"/>
      <c r="J59" s="215" t="s">
        <v>238</v>
      </c>
      <c r="K59" s="227">
        <v>87.044</v>
      </c>
      <c r="L59" s="217" t="s">
        <v>414</v>
      </c>
    </row>
    <row r="60" spans="1:12" ht="15">
      <c r="A60" s="346"/>
      <c r="B60" s="349"/>
      <c r="C60" s="346"/>
      <c r="D60" s="351"/>
      <c r="E60" s="346"/>
      <c r="F60" s="349"/>
      <c r="G60" s="346"/>
      <c r="H60" s="346"/>
      <c r="I60" s="346"/>
      <c r="J60" s="216" t="s">
        <v>239</v>
      </c>
      <c r="K60" s="227">
        <v>100.739</v>
      </c>
      <c r="L60" s="217" t="s">
        <v>414</v>
      </c>
    </row>
    <row r="61" spans="1:12" ht="15">
      <c r="A61" s="346"/>
      <c r="B61" s="349"/>
      <c r="C61" s="346"/>
      <c r="D61" s="351"/>
      <c r="E61" s="346"/>
      <c r="F61" s="349"/>
      <c r="G61" s="346"/>
      <c r="H61" s="346"/>
      <c r="I61" s="346"/>
      <c r="J61" s="215" t="s">
        <v>240</v>
      </c>
      <c r="K61" s="227">
        <v>84.429</v>
      </c>
      <c r="L61" s="217" t="s">
        <v>414</v>
      </c>
    </row>
    <row r="62" spans="1:12" ht="15">
      <c r="A62" s="346"/>
      <c r="B62" s="349"/>
      <c r="C62" s="346"/>
      <c r="D62" s="351"/>
      <c r="E62" s="346"/>
      <c r="F62" s="349"/>
      <c r="G62" s="346"/>
      <c r="H62" s="346"/>
      <c r="I62" s="346"/>
      <c r="J62" s="216" t="s">
        <v>241</v>
      </c>
      <c r="K62" s="227">
        <v>83.273</v>
      </c>
      <c r="L62" s="217" t="s">
        <v>414</v>
      </c>
    </row>
    <row r="63" spans="1:12" ht="15">
      <c r="A63" s="346"/>
      <c r="B63" s="349"/>
      <c r="C63" s="346"/>
      <c r="D63" s="351"/>
      <c r="E63" s="346"/>
      <c r="F63" s="349"/>
      <c r="G63" s="346"/>
      <c r="H63" s="346"/>
      <c r="I63" s="346"/>
      <c r="J63" s="218" t="s">
        <v>39</v>
      </c>
      <c r="K63" s="221" t="s">
        <v>36</v>
      </c>
      <c r="L63" s="101" t="s">
        <v>37</v>
      </c>
    </row>
    <row r="64" spans="1:12" ht="15">
      <c r="A64" s="347"/>
      <c r="B64" s="350"/>
      <c r="C64" s="347"/>
      <c r="D64" s="351"/>
      <c r="E64" s="347"/>
      <c r="F64" s="350"/>
      <c r="G64" s="347"/>
      <c r="H64" s="347"/>
      <c r="I64" s="347"/>
      <c r="J64" s="218">
        <v>2019</v>
      </c>
      <c r="K64" s="221">
        <f>SUM(K51:K62)</f>
        <v>1284.633</v>
      </c>
      <c r="L64" s="101" t="s">
        <v>414</v>
      </c>
    </row>
    <row r="65" spans="1:12" ht="15">
      <c r="A65" s="345">
        <v>5</v>
      </c>
      <c r="B65" s="348" t="s">
        <v>260</v>
      </c>
      <c r="C65" s="345" t="s">
        <v>38</v>
      </c>
      <c r="D65" s="351" t="s">
        <v>407</v>
      </c>
      <c r="E65" s="345" t="s">
        <v>258</v>
      </c>
      <c r="F65" s="348" t="s">
        <v>261</v>
      </c>
      <c r="G65" s="341"/>
      <c r="H65" s="341" t="s">
        <v>573</v>
      </c>
      <c r="I65" s="341" t="s">
        <v>575</v>
      </c>
      <c r="J65" s="215" t="s">
        <v>230</v>
      </c>
      <c r="K65" s="227">
        <v>8.512</v>
      </c>
      <c r="L65" s="217" t="s">
        <v>414</v>
      </c>
    </row>
    <row r="66" spans="1:12" ht="15">
      <c r="A66" s="346"/>
      <c r="B66" s="349"/>
      <c r="C66" s="346"/>
      <c r="D66" s="351"/>
      <c r="E66" s="346"/>
      <c r="F66" s="349"/>
      <c r="G66" s="340"/>
      <c r="H66" s="340"/>
      <c r="I66" s="340"/>
      <c r="J66" s="216" t="s">
        <v>231</v>
      </c>
      <c r="K66" s="227">
        <v>10.299</v>
      </c>
      <c r="L66" s="217" t="s">
        <v>414</v>
      </c>
    </row>
    <row r="67" spans="1:12" ht="15">
      <c r="A67" s="346"/>
      <c r="B67" s="349"/>
      <c r="C67" s="346"/>
      <c r="D67" s="351"/>
      <c r="E67" s="346"/>
      <c r="F67" s="349"/>
      <c r="G67" s="340"/>
      <c r="H67" s="340"/>
      <c r="I67" s="340"/>
      <c r="J67" s="215" t="s">
        <v>232</v>
      </c>
      <c r="K67" s="227">
        <v>11.975</v>
      </c>
      <c r="L67" s="217" t="s">
        <v>414</v>
      </c>
    </row>
    <row r="68" spans="1:12" ht="15">
      <c r="A68" s="346"/>
      <c r="B68" s="349"/>
      <c r="C68" s="346"/>
      <c r="D68" s="351"/>
      <c r="E68" s="346"/>
      <c r="F68" s="349"/>
      <c r="G68" s="340"/>
      <c r="H68" s="340"/>
      <c r="I68" s="340"/>
      <c r="J68" s="216" t="s">
        <v>233</v>
      </c>
      <c r="K68" s="227">
        <v>6.892</v>
      </c>
      <c r="L68" s="217" t="s">
        <v>414</v>
      </c>
    </row>
    <row r="69" spans="1:12" ht="15">
      <c r="A69" s="346"/>
      <c r="B69" s="349"/>
      <c r="C69" s="346"/>
      <c r="D69" s="351"/>
      <c r="E69" s="346"/>
      <c r="F69" s="349"/>
      <c r="G69" s="340"/>
      <c r="H69" s="340"/>
      <c r="I69" s="340"/>
      <c r="J69" s="215" t="s">
        <v>234</v>
      </c>
      <c r="K69" s="227">
        <v>11.037</v>
      </c>
      <c r="L69" s="217" t="s">
        <v>414</v>
      </c>
    </row>
    <row r="70" spans="1:12" ht="15">
      <c r="A70" s="346"/>
      <c r="B70" s="349"/>
      <c r="C70" s="346"/>
      <c r="D70" s="351"/>
      <c r="E70" s="346"/>
      <c r="F70" s="349"/>
      <c r="G70" s="340"/>
      <c r="H70" s="340"/>
      <c r="I70" s="340"/>
      <c r="J70" s="216" t="s">
        <v>235</v>
      </c>
      <c r="K70" s="227">
        <v>7.374</v>
      </c>
      <c r="L70" s="217" t="s">
        <v>414</v>
      </c>
    </row>
    <row r="71" spans="1:12" ht="15">
      <c r="A71" s="346"/>
      <c r="B71" s="349"/>
      <c r="C71" s="346"/>
      <c r="D71" s="351"/>
      <c r="E71" s="346"/>
      <c r="F71" s="349"/>
      <c r="G71" s="340"/>
      <c r="H71" s="340"/>
      <c r="I71" s="340"/>
      <c r="J71" s="215" t="s">
        <v>236</v>
      </c>
      <c r="K71" s="227">
        <v>11.17</v>
      </c>
      <c r="L71" s="217" t="s">
        <v>414</v>
      </c>
    </row>
    <row r="72" spans="1:12" ht="15">
      <c r="A72" s="346"/>
      <c r="B72" s="349"/>
      <c r="C72" s="346"/>
      <c r="D72" s="351"/>
      <c r="E72" s="346"/>
      <c r="F72" s="349"/>
      <c r="G72" s="340"/>
      <c r="H72" s="340"/>
      <c r="I72" s="340"/>
      <c r="J72" s="216" t="s">
        <v>237</v>
      </c>
      <c r="K72" s="227">
        <v>8.416</v>
      </c>
      <c r="L72" s="217" t="s">
        <v>414</v>
      </c>
    </row>
    <row r="73" spans="1:12" ht="15">
      <c r="A73" s="346"/>
      <c r="B73" s="349"/>
      <c r="C73" s="346"/>
      <c r="D73" s="351"/>
      <c r="E73" s="346"/>
      <c r="F73" s="349"/>
      <c r="G73" s="340"/>
      <c r="H73" s="340"/>
      <c r="I73" s="340"/>
      <c r="J73" s="215" t="s">
        <v>238</v>
      </c>
      <c r="K73" s="227">
        <v>9.233</v>
      </c>
      <c r="L73" s="217" t="s">
        <v>414</v>
      </c>
    </row>
    <row r="74" spans="1:12" ht="15">
      <c r="A74" s="346"/>
      <c r="B74" s="349"/>
      <c r="C74" s="346"/>
      <c r="D74" s="351"/>
      <c r="E74" s="346"/>
      <c r="F74" s="349"/>
      <c r="G74" s="340"/>
      <c r="H74" s="340"/>
      <c r="I74" s="340"/>
      <c r="J74" s="216" t="s">
        <v>239</v>
      </c>
      <c r="K74" s="227">
        <v>11.017</v>
      </c>
      <c r="L74" s="217" t="s">
        <v>414</v>
      </c>
    </row>
    <row r="75" spans="1:12" ht="15">
      <c r="A75" s="346"/>
      <c r="B75" s="349"/>
      <c r="C75" s="346"/>
      <c r="D75" s="351"/>
      <c r="E75" s="346"/>
      <c r="F75" s="349"/>
      <c r="G75" s="340"/>
      <c r="H75" s="340"/>
      <c r="I75" s="340"/>
      <c r="J75" s="215" t="s">
        <v>240</v>
      </c>
      <c r="K75" s="227">
        <v>9.449</v>
      </c>
      <c r="L75" s="217" t="s">
        <v>414</v>
      </c>
    </row>
    <row r="76" spans="1:12" ht="15">
      <c r="A76" s="346"/>
      <c r="B76" s="349"/>
      <c r="C76" s="346"/>
      <c r="D76" s="351"/>
      <c r="E76" s="346"/>
      <c r="F76" s="349"/>
      <c r="G76" s="340"/>
      <c r="H76" s="340"/>
      <c r="I76" s="340"/>
      <c r="J76" s="216" t="s">
        <v>241</v>
      </c>
      <c r="K76" s="227">
        <v>9.779</v>
      </c>
      <c r="L76" s="217" t="s">
        <v>414</v>
      </c>
    </row>
    <row r="77" spans="1:12" ht="15">
      <c r="A77" s="346"/>
      <c r="B77" s="349"/>
      <c r="C77" s="346"/>
      <c r="D77" s="351"/>
      <c r="E77" s="346"/>
      <c r="F77" s="349"/>
      <c r="G77" s="340"/>
      <c r="H77" s="340"/>
      <c r="I77" s="340"/>
      <c r="J77" s="218" t="s">
        <v>39</v>
      </c>
      <c r="K77" s="221" t="s">
        <v>36</v>
      </c>
      <c r="L77" s="101" t="s">
        <v>37</v>
      </c>
    </row>
    <row r="78" spans="1:12" ht="15">
      <c r="A78" s="347"/>
      <c r="B78" s="350"/>
      <c r="C78" s="347"/>
      <c r="D78" s="351"/>
      <c r="E78" s="347"/>
      <c r="F78" s="350"/>
      <c r="G78" s="340"/>
      <c r="H78" s="340"/>
      <c r="I78" s="340"/>
      <c r="J78" s="218">
        <v>2019</v>
      </c>
      <c r="K78" s="221">
        <f>SUM(K65:K76)</f>
        <v>115.15299999999999</v>
      </c>
      <c r="L78" s="101" t="s">
        <v>414</v>
      </c>
    </row>
    <row r="79" spans="1:12" ht="15">
      <c r="A79" s="345">
        <v>10</v>
      </c>
      <c r="B79" s="348" t="s">
        <v>694</v>
      </c>
      <c r="C79" s="345" t="s">
        <v>34</v>
      </c>
      <c r="D79" s="342" t="s">
        <v>699</v>
      </c>
      <c r="E79" s="345" t="s">
        <v>258</v>
      </c>
      <c r="F79" s="341" t="s">
        <v>577</v>
      </c>
      <c r="G79" s="341"/>
      <c r="H79" s="341" t="s">
        <v>574</v>
      </c>
      <c r="I79" s="340" t="s">
        <v>228</v>
      </c>
      <c r="J79" s="215" t="s">
        <v>230</v>
      </c>
      <c r="K79" s="226">
        <v>18598.447</v>
      </c>
      <c r="L79" s="217" t="s">
        <v>414</v>
      </c>
    </row>
    <row r="80" spans="1:12" ht="15">
      <c r="A80" s="346"/>
      <c r="B80" s="349"/>
      <c r="C80" s="346"/>
      <c r="D80" s="343"/>
      <c r="E80" s="346"/>
      <c r="F80" s="341"/>
      <c r="G80" s="340"/>
      <c r="H80" s="340"/>
      <c r="I80" s="340"/>
      <c r="J80" s="216" t="s">
        <v>231</v>
      </c>
      <c r="K80" s="226">
        <v>15799.119</v>
      </c>
      <c r="L80" s="217" t="s">
        <v>414</v>
      </c>
    </row>
    <row r="81" spans="1:12" ht="15">
      <c r="A81" s="346"/>
      <c r="B81" s="349"/>
      <c r="C81" s="346"/>
      <c r="D81" s="343"/>
      <c r="E81" s="346"/>
      <c r="F81" s="341"/>
      <c r="G81" s="340"/>
      <c r="H81" s="340"/>
      <c r="I81" s="340"/>
      <c r="J81" s="215" t="s">
        <v>232</v>
      </c>
      <c r="K81" s="226">
        <v>21532.124</v>
      </c>
      <c r="L81" s="217" t="s">
        <v>414</v>
      </c>
    </row>
    <row r="82" spans="1:12" ht="15">
      <c r="A82" s="346"/>
      <c r="B82" s="349"/>
      <c r="C82" s="346"/>
      <c r="D82" s="343"/>
      <c r="E82" s="346"/>
      <c r="F82" s="341"/>
      <c r="G82" s="340"/>
      <c r="H82" s="340"/>
      <c r="I82" s="340"/>
      <c r="J82" s="216" t="s">
        <v>233</v>
      </c>
      <c r="K82" s="226">
        <v>12600.633</v>
      </c>
      <c r="L82" s="217" t="s">
        <v>414</v>
      </c>
    </row>
    <row r="83" spans="1:12" ht="15">
      <c r="A83" s="346"/>
      <c r="B83" s="349"/>
      <c r="C83" s="346"/>
      <c r="D83" s="343"/>
      <c r="E83" s="346"/>
      <c r="F83" s="341"/>
      <c r="G83" s="340"/>
      <c r="H83" s="340"/>
      <c r="I83" s="340"/>
      <c r="J83" s="215" t="s">
        <v>234</v>
      </c>
      <c r="K83" s="225">
        <v>18257.579</v>
      </c>
      <c r="L83" s="217" t="s">
        <v>414</v>
      </c>
    </row>
    <row r="84" spans="1:12" ht="15">
      <c r="A84" s="346"/>
      <c r="B84" s="349"/>
      <c r="C84" s="346"/>
      <c r="D84" s="343"/>
      <c r="E84" s="346"/>
      <c r="F84" s="341"/>
      <c r="G84" s="340"/>
      <c r="H84" s="340"/>
      <c r="I84" s="340"/>
      <c r="J84" s="216" t="s">
        <v>235</v>
      </c>
      <c r="K84" s="226">
        <v>15936.485</v>
      </c>
      <c r="L84" s="217" t="s">
        <v>414</v>
      </c>
    </row>
    <row r="85" spans="1:12" ht="15">
      <c r="A85" s="346"/>
      <c r="B85" s="349"/>
      <c r="C85" s="346"/>
      <c r="D85" s="343"/>
      <c r="E85" s="346"/>
      <c r="F85" s="341"/>
      <c r="G85" s="340"/>
      <c r="H85" s="340"/>
      <c r="I85" s="340"/>
      <c r="J85" s="215" t="s">
        <v>236</v>
      </c>
      <c r="K85" s="226">
        <v>24324.483</v>
      </c>
      <c r="L85" s="217" t="s">
        <v>414</v>
      </c>
    </row>
    <row r="86" spans="1:12" ht="15">
      <c r="A86" s="346"/>
      <c r="B86" s="349"/>
      <c r="C86" s="346"/>
      <c r="D86" s="343"/>
      <c r="E86" s="346"/>
      <c r="F86" s="341"/>
      <c r="G86" s="340"/>
      <c r="H86" s="340"/>
      <c r="I86" s="340"/>
      <c r="J86" s="216" t="s">
        <v>237</v>
      </c>
      <c r="K86" s="226">
        <v>14767.783</v>
      </c>
      <c r="L86" s="217" t="s">
        <v>414</v>
      </c>
    </row>
    <row r="87" spans="1:12" ht="15">
      <c r="A87" s="346"/>
      <c r="B87" s="349"/>
      <c r="C87" s="346"/>
      <c r="D87" s="343"/>
      <c r="E87" s="346"/>
      <c r="F87" s="341"/>
      <c r="G87" s="340"/>
      <c r="H87" s="340"/>
      <c r="I87" s="340"/>
      <c r="J87" s="215" t="s">
        <v>238</v>
      </c>
      <c r="K87" s="226">
        <v>15472.23</v>
      </c>
      <c r="L87" s="217" t="s">
        <v>414</v>
      </c>
    </row>
    <row r="88" spans="1:12" ht="15">
      <c r="A88" s="346"/>
      <c r="B88" s="349"/>
      <c r="C88" s="346"/>
      <c r="D88" s="343"/>
      <c r="E88" s="346"/>
      <c r="F88" s="341"/>
      <c r="G88" s="340"/>
      <c r="H88" s="340"/>
      <c r="I88" s="340"/>
      <c r="J88" s="216" t="s">
        <v>239</v>
      </c>
      <c r="K88" s="226">
        <v>17318.295</v>
      </c>
      <c r="L88" s="217" t="s">
        <v>414</v>
      </c>
    </row>
    <row r="89" spans="1:12" ht="15">
      <c r="A89" s="346"/>
      <c r="B89" s="349"/>
      <c r="C89" s="346"/>
      <c r="D89" s="343"/>
      <c r="E89" s="346"/>
      <c r="F89" s="341"/>
      <c r="G89" s="340"/>
      <c r="H89" s="340"/>
      <c r="I89" s="340"/>
      <c r="J89" s="215" t="s">
        <v>240</v>
      </c>
      <c r="K89" s="226">
        <v>16508.576</v>
      </c>
      <c r="L89" s="217" t="s">
        <v>414</v>
      </c>
    </row>
    <row r="90" spans="1:12" ht="15">
      <c r="A90" s="346"/>
      <c r="B90" s="349"/>
      <c r="C90" s="346"/>
      <c r="D90" s="343"/>
      <c r="E90" s="346"/>
      <c r="F90" s="341"/>
      <c r="G90" s="340"/>
      <c r="H90" s="340"/>
      <c r="I90" s="340"/>
      <c r="J90" s="216" t="s">
        <v>241</v>
      </c>
      <c r="K90" s="226">
        <v>14862.893</v>
      </c>
      <c r="L90" s="217" t="s">
        <v>414</v>
      </c>
    </row>
    <row r="91" spans="1:12" ht="15">
      <c r="A91" s="346"/>
      <c r="B91" s="349"/>
      <c r="C91" s="346"/>
      <c r="D91" s="343"/>
      <c r="E91" s="346"/>
      <c r="F91" s="341"/>
      <c r="G91" s="340"/>
      <c r="H91" s="340"/>
      <c r="I91" s="340"/>
      <c r="J91" s="218" t="s">
        <v>39</v>
      </c>
      <c r="K91" s="221" t="s">
        <v>36</v>
      </c>
      <c r="L91" s="101" t="s">
        <v>37</v>
      </c>
    </row>
    <row r="92" spans="1:12" ht="15">
      <c r="A92" s="347"/>
      <c r="B92" s="350"/>
      <c r="C92" s="347"/>
      <c r="D92" s="344"/>
      <c r="E92" s="347"/>
      <c r="F92" s="341"/>
      <c r="G92" s="340"/>
      <c r="H92" s="340"/>
      <c r="I92" s="340"/>
      <c r="J92" s="218">
        <v>2019</v>
      </c>
      <c r="K92" s="221">
        <f>SUM(K79:K90)</f>
        <v>205978.64700000003</v>
      </c>
      <c r="L92" s="101" t="s">
        <v>414</v>
      </c>
    </row>
    <row r="93" spans="1:256" s="213" customFormat="1" ht="15">
      <c r="A93" s="207"/>
      <c r="B93" s="208"/>
      <c r="C93" s="43"/>
      <c r="D93" s="43"/>
      <c r="E93" s="43"/>
      <c r="F93" s="208"/>
      <c r="G93" s="209"/>
      <c r="H93" s="43"/>
      <c r="I93" s="43"/>
      <c r="J93" s="101" t="s">
        <v>39</v>
      </c>
      <c r="K93" s="221" t="s">
        <v>570</v>
      </c>
      <c r="L93" s="101" t="s">
        <v>37</v>
      </c>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c r="FH93" s="43"/>
      <c r="FI93" s="43"/>
      <c r="FJ93" s="43"/>
      <c r="FK93" s="43"/>
      <c r="FL93" s="43"/>
      <c r="FM93" s="43"/>
      <c r="FN93" s="43"/>
      <c r="FO93" s="43"/>
      <c r="FP93" s="43"/>
      <c r="FQ93" s="43"/>
      <c r="FR93" s="43"/>
      <c r="FS93" s="43"/>
      <c r="FT93" s="43"/>
      <c r="FU93" s="43"/>
      <c r="FV93" s="43"/>
      <c r="FW93" s="43"/>
      <c r="FX93" s="43"/>
      <c r="FY93" s="43"/>
      <c r="FZ93" s="43"/>
      <c r="GA93" s="43"/>
      <c r="GB93" s="43"/>
      <c r="GC93" s="43"/>
      <c r="GD93" s="43"/>
      <c r="GE93" s="43"/>
      <c r="GF93" s="43"/>
      <c r="GG93" s="43"/>
      <c r="GH93" s="43"/>
      <c r="GI93" s="43"/>
      <c r="GJ93" s="43"/>
      <c r="GK93" s="43"/>
      <c r="GL93" s="43"/>
      <c r="GM93" s="43"/>
      <c r="GN93" s="43"/>
      <c r="GO93" s="43"/>
      <c r="GP93" s="43"/>
      <c r="GQ93" s="43"/>
      <c r="GR93" s="43"/>
      <c r="GS93" s="43"/>
      <c r="GT93" s="43"/>
      <c r="GU93" s="43"/>
      <c r="GV93" s="43"/>
      <c r="GW93" s="43"/>
      <c r="GX93" s="43"/>
      <c r="GY93" s="43"/>
      <c r="GZ93" s="43"/>
      <c r="HA93" s="43"/>
      <c r="HB93" s="43"/>
      <c r="HC93" s="43"/>
      <c r="HD93" s="43"/>
      <c r="HE93" s="43"/>
      <c r="HF93" s="43"/>
      <c r="HG93" s="43"/>
      <c r="HH93" s="43"/>
      <c r="HI93" s="43"/>
      <c r="HJ93" s="43"/>
      <c r="HK93" s="43"/>
      <c r="HL93" s="43"/>
      <c r="HM93" s="43"/>
      <c r="HN93" s="43"/>
      <c r="HO93" s="43"/>
      <c r="HP93" s="43"/>
      <c r="HQ93" s="43"/>
      <c r="HR93" s="43"/>
      <c r="HS93" s="43"/>
      <c r="HT93" s="43"/>
      <c r="HU93" s="43"/>
      <c r="HV93" s="43"/>
      <c r="HW93" s="43"/>
      <c r="HX93" s="43"/>
      <c r="HY93" s="43"/>
      <c r="HZ93" s="43"/>
      <c r="IA93" s="43"/>
      <c r="IB93" s="43"/>
      <c r="IC93" s="43"/>
      <c r="ID93" s="43"/>
      <c r="IE93" s="43"/>
      <c r="IF93" s="43"/>
      <c r="IG93" s="43"/>
      <c r="IH93" s="43"/>
      <c r="II93" s="43"/>
      <c r="IJ93" s="43"/>
      <c r="IK93" s="43"/>
      <c r="IL93" s="43"/>
      <c r="IM93" s="43"/>
      <c r="IN93" s="43"/>
      <c r="IO93" s="43"/>
      <c r="IP93" s="43"/>
      <c r="IQ93" s="43"/>
      <c r="IR93" s="43"/>
      <c r="IS93" s="43"/>
      <c r="IT93" s="43"/>
      <c r="IU93" s="25"/>
      <c r="IV93" s="25"/>
    </row>
    <row r="94" spans="1:12" ht="15">
      <c r="A94" s="207"/>
      <c r="B94" s="208"/>
      <c r="C94" s="43"/>
      <c r="D94" s="43"/>
      <c r="E94" s="43"/>
      <c r="F94" s="208"/>
      <c r="G94" s="209"/>
      <c r="H94" s="43"/>
      <c r="I94" s="43"/>
      <c r="J94" s="228">
        <v>2019</v>
      </c>
      <c r="K94" s="221">
        <f>SUM(K78,K64,K50,K36,K22,K92)</f>
        <v>262304.37</v>
      </c>
      <c r="L94" s="101" t="s">
        <v>414</v>
      </c>
    </row>
    <row r="95" spans="1:12" ht="42.75" customHeight="1">
      <c r="A95" s="356"/>
      <c r="B95" s="357"/>
      <c r="C95" s="357"/>
      <c r="D95" s="357"/>
      <c r="E95" s="357"/>
      <c r="F95" s="357"/>
      <c r="G95" s="357"/>
      <c r="H95" s="357"/>
      <c r="I95" s="357"/>
      <c r="J95" s="12"/>
      <c r="K95" s="121"/>
      <c r="L95" s="12"/>
    </row>
    <row r="96" spans="1:12" ht="15">
      <c r="A96" s="22"/>
      <c r="J96" s="12"/>
      <c r="K96" s="121"/>
      <c r="L96" s="12"/>
    </row>
    <row r="97" spans="1:12" ht="15">
      <c r="A97" s="22" t="s">
        <v>40</v>
      </c>
      <c r="J97" s="12"/>
      <c r="K97" s="121"/>
      <c r="L97" s="12"/>
    </row>
    <row r="98" ht="15">
      <c r="A98" s="18" t="s">
        <v>41</v>
      </c>
    </row>
    <row r="99" ht="15">
      <c r="A99" s="18" t="s">
        <v>275</v>
      </c>
    </row>
    <row r="100" ht="15">
      <c r="A100" s="2" t="s">
        <v>274</v>
      </c>
    </row>
    <row r="101" ht="15">
      <c r="A101" s="2" t="s">
        <v>42</v>
      </c>
    </row>
    <row r="102" ht="15">
      <c r="A102" s="2" t="s">
        <v>43</v>
      </c>
    </row>
    <row r="103" spans="1:256" ht="15">
      <c r="A103" s="2" t="s">
        <v>44</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 r="A104" s="18"/>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12" s="3" customFormat="1" ht="15">
      <c r="A105" s="23"/>
      <c r="B105" s="91"/>
      <c r="C105" s="24"/>
      <c r="D105" s="24"/>
      <c r="E105" s="24"/>
      <c r="F105" s="91"/>
      <c r="G105" s="94"/>
      <c r="H105" s="24"/>
      <c r="I105" s="24"/>
      <c r="J105" s="24"/>
      <c r="K105" s="122"/>
      <c r="L105" s="24"/>
    </row>
    <row r="106" spans="2:11" s="3" customFormat="1" ht="15">
      <c r="B106" s="68"/>
      <c r="D106" s="25"/>
      <c r="E106" s="25"/>
      <c r="F106" s="93"/>
      <c r="G106" s="95"/>
      <c r="H106" s="25"/>
      <c r="I106" s="25"/>
      <c r="J106" s="123"/>
      <c r="K106" s="123"/>
    </row>
    <row r="107" spans="1:256" ht="15">
      <c r="A107" s="354" t="s">
        <v>45</v>
      </c>
      <c r="B107" s="355"/>
      <c r="C107" s="355"/>
      <c r="D107" s="355"/>
      <c r="E107" s="355"/>
      <c r="F107" s="355"/>
      <c r="G107" s="355"/>
      <c r="H107" s="355"/>
      <c r="I107" s="355"/>
      <c r="J107" s="355"/>
      <c r="K107" s="355"/>
      <c r="L107" s="355"/>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 r="A108" s="214"/>
      <c r="B108" s="92"/>
      <c r="C108" s="26"/>
      <c r="D108" s="26"/>
      <c r="E108" s="26"/>
      <c r="F108" s="92"/>
      <c r="G108" s="26"/>
      <c r="H108" s="26"/>
      <c r="I108" s="26"/>
      <c r="J108" s="26"/>
      <c r="K108" s="124"/>
      <c r="L108" s="26"/>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
      <c r="A109" s="352" t="s">
        <v>46</v>
      </c>
      <c r="B109" s="352"/>
      <c r="C109" s="353"/>
      <c r="D109" s="361" t="s">
        <v>696</v>
      </c>
      <c r="E109" s="362"/>
      <c r="F109" s="92"/>
      <c r="G109" s="26"/>
      <c r="H109" s="26"/>
      <c r="I109" s="26"/>
      <c r="J109" s="26"/>
      <c r="K109" s="124"/>
      <c r="L109" s="26"/>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
      <c r="A110" s="27"/>
      <c r="B110" s="92"/>
      <c r="C110" s="26"/>
      <c r="D110" s="300"/>
      <c r="E110" s="26"/>
      <c r="F110" s="92"/>
      <c r="G110" s="26"/>
      <c r="H110" s="26"/>
      <c r="I110" s="26"/>
      <c r="J110" s="26"/>
      <c r="K110" s="124"/>
      <c r="L110" s="124"/>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2" spans="1:256" ht="30">
      <c r="A112" s="116" t="s">
        <v>47</v>
      </c>
      <c r="B112" s="116" t="s">
        <v>48</v>
      </c>
      <c r="C112" s="116" t="s">
        <v>49</v>
      </c>
      <c r="D112" s="116" t="s">
        <v>50</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56.25" customHeight="1">
      <c r="A113" s="358" t="s">
        <v>695</v>
      </c>
      <c r="B113" s="359"/>
      <c r="C113" s="359"/>
      <c r="D113" s="360"/>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 r="A114" s="1"/>
      <c r="B114" s="1"/>
      <c r="C114" s="1"/>
      <c r="D114" s="1"/>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7" spans="1:256" ht="23.25" customHeight="1">
      <c r="A117" s="330" t="s">
        <v>51</v>
      </c>
      <c r="B117" s="330"/>
      <c r="C117" s="330"/>
      <c r="D117" s="330"/>
      <c r="E117" s="330"/>
      <c r="F117" s="330"/>
      <c r="G117" s="330"/>
      <c r="H117" s="330"/>
      <c r="I117" s="330"/>
      <c r="J117" s="330"/>
      <c r="K117" s="330"/>
      <c r="L117" s="330"/>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2.5" customHeight="1">
      <c r="A118" s="332" t="s">
        <v>52</v>
      </c>
      <c r="B118" s="332"/>
      <c r="C118" s="332"/>
      <c r="D118" s="332"/>
      <c r="E118" s="332"/>
      <c r="F118" s="332"/>
      <c r="G118" s="332"/>
      <c r="H118" s="332"/>
      <c r="I118" s="332"/>
      <c r="J118" s="332"/>
      <c r="K118" s="332"/>
      <c r="L118" s="33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
      <c r="A119" s="333" t="s">
        <v>24</v>
      </c>
      <c r="B119" s="335" t="s">
        <v>25</v>
      </c>
      <c r="C119" s="333" t="s">
        <v>26</v>
      </c>
      <c r="D119" s="333" t="s">
        <v>27</v>
      </c>
      <c r="E119" s="333" t="s">
        <v>28</v>
      </c>
      <c r="F119" s="335" t="s">
        <v>29</v>
      </c>
      <c r="G119" s="333" t="s">
        <v>30</v>
      </c>
      <c r="H119" s="333" t="s">
        <v>31</v>
      </c>
      <c r="I119" s="333" t="s">
        <v>32</v>
      </c>
      <c r="J119" s="337" t="s">
        <v>569</v>
      </c>
      <c r="K119" s="338"/>
      <c r="L119" s="33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
      <c r="A120" s="334"/>
      <c r="B120" s="336"/>
      <c r="C120" s="334"/>
      <c r="D120" s="334"/>
      <c r="E120" s="334"/>
      <c r="F120" s="336"/>
      <c r="G120" s="334"/>
      <c r="H120" s="334"/>
      <c r="I120" s="334"/>
      <c r="J120" s="116" t="s">
        <v>35</v>
      </c>
      <c r="K120" s="120" t="s">
        <v>36</v>
      </c>
      <c r="L120" s="116" t="s">
        <v>37</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
      <c r="A121" s="365">
        <v>1</v>
      </c>
      <c r="B121" s="366" t="s">
        <v>397</v>
      </c>
      <c r="C121" s="340" t="s">
        <v>421</v>
      </c>
      <c r="D121" s="365" t="s">
        <v>420</v>
      </c>
      <c r="E121" s="365" t="s">
        <v>415</v>
      </c>
      <c r="F121" s="369" t="s">
        <v>577</v>
      </c>
      <c r="G121" s="341" t="s">
        <v>697</v>
      </c>
      <c r="H121" s="341" t="s">
        <v>574</v>
      </c>
      <c r="I121" s="341" t="s">
        <v>698</v>
      </c>
      <c r="J121" s="77" t="s">
        <v>230</v>
      </c>
      <c r="K121" s="220">
        <v>24816.099</v>
      </c>
      <c r="L121" s="76" t="s">
        <v>414</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
      <c r="A122" s="365"/>
      <c r="B122" s="367"/>
      <c r="C122" s="340"/>
      <c r="D122" s="365"/>
      <c r="E122" s="365"/>
      <c r="F122" s="369"/>
      <c r="G122" s="340"/>
      <c r="H122" s="340"/>
      <c r="I122" s="340"/>
      <c r="J122" s="78" t="s">
        <v>231</v>
      </c>
      <c r="K122" s="220">
        <v>20785.238</v>
      </c>
      <c r="L122" s="76" t="s">
        <v>414</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
      <c r="A123" s="365"/>
      <c r="B123" s="367"/>
      <c r="C123" s="340"/>
      <c r="D123" s="365"/>
      <c r="E123" s="365"/>
      <c r="F123" s="369"/>
      <c r="G123" s="340"/>
      <c r="H123" s="340"/>
      <c r="I123" s="340"/>
      <c r="J123" s="77" t="s">
        <v>232</v>
      </c>
      <c r="K123" s="220">
        <v>28208.559</v>
      </c>
      <c r="L123" s="76" t="s">
        <v>414</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
      <c r="A124" s="365"/>
      <c r="B124" s="367"/>
      <c r="C124" s="340"/>
      <c r="D124" s="365"/>
      <c r="E124" s="365"/>
      <c r="F124" s="369"/>
      <c r="G124" s="340"/>
      <c r="H124" s="340"/>
      <c r="I124" s="340"/>
      <c r="J124" s="78" t="s">
        <v>233</v>
      </c>
      <c r="K124" s="220">
        <v>16505.331</v>
      </c>
      <c r="L124" s="76" t="s">
        <v>414</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 r="A125" s="365"/>
      <c r="B125" s="367"/>
      <c r="C125" s="340"/>
      <c r="D125" s="365"/>
      <c r="E125" s="365"/>
      <c r="F125" s="369"/>
      <c r="G125" s="340"/>
      <c r="H125" s="340"/>
      <c r="I125" s="340"/>
      <c r="J125" s="77" t="s">
        <v>234</v>
      </c>
      <c r="K125" s="220">
        <v>23850.492</v>
      </c>
      <c r="L125" s="76" t="s">
        <v>414</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
      <c r="A126" s="365"/>
      <c r="B126" s="367"/>
      <c r="C126" s="340"/>
      <c r="D126" s="365"/>
      <c r="E126" s="365"/>
      <c r="F126" s="369"/>
      <c r="G126" s="340"/>
      <c r="H126" s="340"/>
      <c r="I126" s="340"/>
      <c r="J126" s="78" t="s">
        <v>235</v>
      </c>
      <c r="K126" s="220">
        <v>20022.3</v>
      </c>
      <c r="L126" s="76" t="s">
        <v>414</v>
      </c>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
      <c r="A127" s="365"/>
      <c r="B127" s="367"/>
      <c r="C127" s="340"/>
      <c r="D127" s="365"/>
      <c r="E127" s="365"/>
      <c r="F127" s="369"/>
      <c r="G127" s="340"/>
      <c r="H127" s="340"/>
      <c r="I127" s="340"/>
      <c r="J127" s="77" t="s">
        <v>236</v>
      </c>
      <c r="K127" s="220">
        <v>29817.4</v>
      </c>
      <c r="L127" s="76" t="s">
        <v>414</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
      <c r="A128" s="365"/>
      <c r="B128" s="367"/>
      <c r="C128" s="340"/>
      <c r="D128" s="365"/>
      <c r="E128" s="365"/>
      <c r="F128" s="369"/>
      <c r="G128" s="340"/>
      <c r="H128" s="340"/>
      <c r="I128" s="340"/>
      <c r="J128" s="78" t="s">
        <v>237</v>
      </c>
      <c r="K128" s="220">
        <v>18952.31</v>
      </c>
      <c r="L128" s="76" t="s">
        <v>414</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
      <c r="A129" s="365"/>
      <c r="B129" s="367"/>
      <c r="C129" s="340"/>
      <c r="D129" s="365"/>
      <c r="E129" s="365"/>
      <c r="F129" s="369"/>
      <c r="G129" s="340"/>
      <c r="H129" s="340"/>
      <c r="I129" s="340"/>
      <c r="J129" s="77" t="s">
        <v>238</v>
      </c>
      <c r="K129" s="220">
        <v>19028.66</v>
      </c>
      <c r="L129" s="76" t="s">
        <v>414</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
      <c r="A130" s="365"/>
      <c r="B130" s="367"/>
      <c r="C130" s="340"/>
      <c r="D130" s="365"/>
      <c r="E130" s="365"/>
      <c r="F130" s="369"/>
      <c r="G130" s="340"/>
      <c r="H130" s="340"/>
      <c r="I130" s="340"/>
      <c r="J130" s="78" t="s">
        <v>239</v>
      </c>
      <c r="K130" s="220">
        <v>21339.108</v>
      </c>
      <c r="L130" s="76" t="s">
        <v>414</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
      <c r="A131" s="365"/>
      <c r="B131" s="367"/>
      <c r="C131" s="340"/>
      <c r="D131" s="365"/>
      <c r="E131" s="365"/>
      <c r="F131" s="369"/>
      <c r="G131" s="340"/>
      <c r="H131" s="340"/>
      <c r="I131" s="340"/>
      <c r="J131" s="77" t="s">
        <v>240</v>
      </c>
      <c r="K131" s="220">
        <v>20603.821</v>
      </c>
      <c r="L131" s="76" t="s">
        <v>414</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 r="A132" s="365"/>
      <c r="B132" s="367"/>
      <c r="C132" s="340"/>
      <c r="D132" s="365"/>
      <c r="E132" s="365"/>
      <c r="F132" s="369"/>
      <c r="G132" s="340"/>
      <c r="H132" s="340"/>
      <c r="I132" s="340"/>
      <c r="J132" s="78" t="s">
        <v>241</v>
      </c>
      <c r="K132" s="220">
        <v>18259.899</v>
      </c>
      <c r="L132" s="76" t="s">
        <v>414</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5">
      <c r="A133" s="365"/>
      <c r="B133" s="367"/>
      <c r="C133" s="340"/>
      <c r="D133" s="365"/>
      <c r="E133" s="365"/>
      <c r="F133" s="369"/>
      <c r="G133" s="340"/>
      <c r="H133" s="340"/>
      <c r="I133" s="340"/>
      <c r="J133" s="74" t="s">
        <v>39</v>
      </c>
      <c r="K133" s="221" t="s">
        <v>36</v>
      </c>
      <c r="L133" s="21" t="s">
        <v>37</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5">
      <c r="A134" s="365"/>
      <c r="B134" s="368"/>
      <c r="C134" s="340"/>
      <c r="D134" s="365"/>
      <c r="E134" s="365"/>
      <c r="F134" s="369"/>
      <c r="G134" s="340"/>
      <c r="H134" s="340"/>
      <c r="I134" s="340"/>
      <c r="J134" s="74">
        <v>2019</v>
      </c>
      <c r="K134" s="222">
        <v>262189</v>
      </c>
      <c r="L134" s="21" t="s">
        <v>414</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5">
      <c r="A135" s="18"/>
      <c r="D135" s="130"/>
      <c r="J135" s="75"/>
      <c r="K135" s="125"/>
      <c r="L135" s="7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5.75">
      <c r="A136" s="22" t="s">
        <v>40</v>
      </c>
      <c r="D136" s="131"/>
      <c r="J136" s="12"/>
      <c r="K136" s="121"/>
      <c r="L136" s="12"/>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
      <c r="A137" s="18" t="s">
        <v>41</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7" customHeight="1">
      <c r="A138" s="363" t="s">
        <v>276</v>
      </c>
      <c r="B138" s="364"/>
      <c r="C138" s="364"/>
      <c r="D138" s="364"/>
      <c r="E138" s="364"/>
      <c r="F138" s="364"/>
      <c r="G138" s="364"/>
      <c r="H138" s="364"/>
      <c r="I138" s="364"/>
      <c r="J138" s="364"/>
      <c r="K138" s="364"/>
      <c r="L138" s="364"/>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
      <c r="A139" s="2" t="s">
        <v>42</v>
      </c>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 r="A140" s="2" t="s">
        <v>43</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 r="A141" s="2" t="s">
        <v>44</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 r="A142" s="18"/>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12" s="3" customFormat="1" ht="15">
      <c r="A143" s="23"/>
      <c r="B143" s="91"/>
      <c r="C143" s="24"/>
      <c r="D143" s="24"/>
      <c r="E143" s="24"/>
      <c r="F143" s="91"/>
      <c r="G143" s="94"/>
      <c r="H143" s="24"/>
      <c r="I143" s="24"/>
      <c r="J143" s="24"/>
      <c r="K143" s="122"/>
      <c r="L143" s="24"/>
    </row>
    <row r="144" spans="2:11" s="3" customFormat="1" ht="15">
      <c r="B144" s="68"/>
      <c r="D144" s="25"/>
      <c r="E144" s="25"/>
      <c r="F144" s="93"/>
      <c r="G144" s="95"/>
      <c r="H144" s="25"/>
      <c r="I144" s="25"/>
      <c r="K144" s="123"/>
    </row>
    <row r="145" spans="1:256" ht="15">
      <c r="A145" s="354" t="s">
        <v>53</v>
      </c>
      <c r="B145" s="354"/>
      <c r="C145" s="354"/>
      <c r="D145" s="354"/>
      <c r="E145" s="354"/>
      <c r="F145" s="354"/>
      <c r="G145" s="354"/>
      <c r="H145" s="354"/>
      <c r="I145" s="354"/>
      <c r="J145" s="354"/>
      <c r="K145" s="354"/>
      <c r="L145" s="354"/>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 r="A146" s="115"/>
      <c r="B146" s="92"/>
      <c r="C146" s="26"/>
      <c r="D146" s="26"/>
      <c r="E146" s="26"/>
      <c r="F146" s="92"/>
      <c r="G146" s="26"/>
      <c r="H146" s="26"/>
      <c r="I146" s="211"/>
      <c r="J146" s="26"/>
      <c r="K146" s="124"/>
      <c r="L146" s="2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 r="A147" s="352" t="s">
        <v>54</v>
      </c>
      <c r="B147" s="352"/>
      <c r="C147" s="352"/>
      <c r="D147" s="101" t="s">
        <v>229</v>
      </c>
      <c r="E147" s="26"/>
      <c r="F147" s="92"/>
      <c r="G147" s="26"/>
      <c r="H147" s="26"/>
      <c r="I147" s="211"/>
      <c r="J147" s="26"/>
      <c r="K147" s="124"/>
      <c r="L147" s="26"/>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 r="A148" s="27"/>
      <c r="B148" s="92"/>
      <c r="C148" s="26"/>
      <c r="D148" s="26"/>
      <c r="E148" s="26"/>
      <c r="F148" s="92"/>
      <c r="G148" s="26"/>
      <c r="H148" s="26"/>
      <c r="I148" s="211"/>
      <c r="J148" s="26"/>
      <c r="K148" s="124"/>
      <c r="L148" s="26"/>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 r="A149" s="30"/>
      <c r="I149" s="211"/>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30">
      <c r="A150" s="116" t="s">
        <v>47</v>
      </c>
      <c r="B150" s="116" t="s">
        <v>48</v>
      </c>
      <c r="C150" s="116" t="s">
        <v>49</v>
      </c>
      <c r="D150" s="116" t="s">
        <v>50</v>
      </c>
      <c r="I150" s="212"/>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 r="A151" s="29"/>
      <c r="B151" s="29"/>
      <c r="C151" s="29"/>
      <c r="D151" s="29"/>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 r="A152" s="20"/>
      <c r="B152" s="65"/>
      <c r="C152" s="20"/>
      <c r="D152" s="20"/>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 r="A153" s="20"/>
      <c r="B153" s="65"/>
      <c r="C153" s="20"/>
      <c r="D153" s="20"/>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6" spans="1:256" ht="15">
      <c r="A156" s="3"/>
      <c r="B156" s="68"/>
      <c r="C156" s="3"/>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
      <c r="A157" s="3"/>
      <c r="B157" s="68"/>
      <c r="C157" s="3"/>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sheetData>
  <sheetProtection/>
  <mergeCells count="97">
    <mergeCell ref="A113:D113"/>
    <mergeCell ref="D109:E109"/>
    <mergeCell ref="A145:L145"/>
    <mergeCell ref="A147:C147"/>
    <mergeCell ref="A138:L138"/>
    <mergeCell ref="A121:A134"/>
    <mergeCell ref="B121:B134"/>
    <mergeCell ref="C121:C134"/>
    <mergeCell ref="D121:D134"/>
    <mergeCell ref="E121:E134"/>
    <mergeCell ref="F121:F134"/>
    <mergeCell ref="G121:G134"/>
    <mergeCell ref="H121:H134"/>
    <mergeCell ref="I121:I134"/>
    <mergeCell ref="F119:F120"/>
    <mergeCell ref="G119:G120"/>
    <mergeCell ref="H119:H120"/>
    <mergeCell ref="I119:I120"/>
    <mergeCell ref="J119:L119"/>
    <mergeCell ref="A119:A120"/>
    <mergeCell ref="B119:B120"/>
    <mergeCell ref="C119:C120"/>
    <mergeCell ref="D119:D120"/>
    <mergeCell ref="E119:E120"/>
    <mergeCell ref="A65:A78"/>
    <mergeCell ref="B65:B78"/>
    <mergeCell ref="A109:C109"/>
    <mergeCell ref="A117:L117"/>
    <mergeCell ref="A118:L118"/>
    <mergeCell ref="A107:L107"/>
    <mergeCell ref="A79:A92"/>
    <mergeCell ref="B79:B92"/>
    <mergeCell ref="C79:C92"/>
    <mergeCell ref="D79:D92"/>
    <mergeCell ref="E79:E92"/>
    <mergeCell ref="F79:F92"/>
    <mergeCell ref="G79:G92"/>
    <mergeCell ref="H79:H92"/>
    <mergeCell ref="I79:I92"/>
    <mergeCell ref="A95:I95"/>
    <mergeCell ref="A51:A64"/>
    <mergeCell ref="B51:B64"/>
    <mergeCell ref="C51:C64"/>
    <mergeCell ref="D51:D64"/>
    <mergeCell ref="E51:E64"/>
    <mergeCell ref="G51:G64"/>
    <mergeCell ref="H51:H64"/>
    <mergeCell ref="I51:I64"/>
    <mergeCell ref="F51:F64"/>
    <mergeCell ref="C65:C78"/>
    <mergeCell ref="D65:D78"/>
    <mergeCell ref="E65:E78"/>
    <mergeCell ref="F65:F78"/>
    <mergeCell ref="G65:G78"/>
    <mergeCell ref="H65:H78"/>
    <mergeCell ref="I65:I78"/>
    <mergeCell ref="A9:A22"/>
    <mergeCell ref="F37:F50"/>
    <mergeCell ref="G37:G50"/>
    <mergeCell ref="H37:H50"/>
    <mergeCell ref="I37:I50"/>
    <mergeCell ref="A37:A50"/>
    <mergeCell ref="B37:B50"/>
    <mergeCell ref="C37:C50"/>
    <mergeCell ref="D37:D50"/>
    <mergeCell ref="E37:E50"/>
    <mergeCell ref="G9:G22"/>
    <mergeCell ref="H9:H22"/>
    <mergeCell ref="I9:I22"/>
    <mergeCell ref="A23:A36"/>
    <mergeCell ref="B23:B36"/>
    <mergeCell ref="C23:C36"/>
    <mergeCell ref="I23:I36"/>
    <mergeCell ref="B9:B22"/>
    <mergeCell ref="C9:C22"/>
    <mergeCell ref="D9:D22"/>
    <mergeCell ref="E9:E22"/>
    <mergeCell ref="F9:F22"/>
    <mergeCell ref="D23:D36"/>
    <mergeCell ref="E23:E36"/>
    <mergeCell ref="F23:F36"/>
    <mergeCell ref="G23:G36"/>
    <mergeCell ref="H23:H36"/>
    <mergeCell ref="A1:L1"/>
    <mergeCell ref="A3:L3"/>
    <mergeCell ref="A4:L4"/>
    <mergeCell ref="A6:L6"/>
    <mergeCell ref="A7:A8"/>
    <mergeCell ref="B7:B8"/>
    <mergeCell ref="C7:C8"/>
    <mergeCell ref="D7:D8"/>
    <mergeCell ref="E7:E8"/>
    <mergeCell ref="F7:F8"/>
    <mergeCell ref="G7:G8"/>
    <mergeCell ref="H7:H8"/>
    <mergeCell ref="I7:I8"/>
    <mergeCell ref="J7:L7"/>
  </mergeCells>
  <printOptions/>
  <pageMargins left="0" right="0" top="0.31496062992125984" bottom="0.31496062992125984" header="0.3937007874015748" footer="0.3937007874015748"/>
  <pageSetup fitToHeight="0" fitToWidth="1" horizontalDpi="600" verticalDpi="600" orientation="landscape" pageOrder="overThenDown" paperSize="8" scale="68" r:id="rId1"/>
  <rowBreaks count="2" manualBreakCount="2">
    <brk id="36" max="255" man="1"/>
    <brk id="11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68"/>
  <sheetViews>
    <sheetView tabSelected="1" zoomScale="85" zoomScaleNormal="85" zoomScalePageLayoutView="0" workbookViewId="0" topLeftCell="A22">
      <selection activeCell="D60" sqref="D60"/>
    </sheetView>
  </sheetViews>
  <sheetFormatPr defaultColWidth="9.00390625" defaultRowHeight="14.25"/>
  <cols>
    <col min="1" max="1" width="22.375" style="2" customWidth="1"/>
    <col min="2" max="2" width="17.125" style="2" customWidth="1"/>
    <col min="3" max="3" width="17.75390625" style="2" customWidth="1"/>
    <col min="4" max="4" width="19.50390625" style="2" customWidth="1"/>
    <col min="5" max="5" width="15.875" style="2" customWidth="1"/>
    <col min="6" max="6" width="19.75390625" style="2" customWidth="1"/>
    <col min="7" max="7" width="20.75390625" style="2" customWidth="1"/>
    <col min="8" max="8" width="11.375" style="2" customWidth="1"/>
    <col min="9" max="9" width="14.875" style="2" customWidth="1"/>
    <col min="10" max="10" width="11.50390625" style="2" customWidth="1"/>
    <col min="11" max="11" width="14.875" style="2" customWidth="1"/>
    <col min="12" max="12" width="12.00390625" style="2" customWidth="1"/>
    <col min="13" max="13" width="15.125" style="2" customWidth="1"/>
    <col min="14" max="14" width="11.375" style="2" customWidth="1"/>
    <col min="15" max="15" width="14.00390625" style="2" customWidth="1"/>
    <col min="16" max="16" width="10.125" style="2" customWidth="1"/>
    <col min="17" max="17" width="12.625" style="2" customWidth="1"/>
    <col min="18" max="18" width="12.50390625" style="2" customWidth="1"/>
    <col min="19" max="19" width="14.00390625" style="2" customWidth="1"/>
    <col min="20" max="20" width="10.625" style="2" customWidth="1"/>
    <col min="21" max="21" width="16.25390625" style="2" customWidth="1"/>
    <col min="22" max="22" width="10.75390625" style="2" customWidth="1"/>
    <col min="23" max="23" width="14.00390625" style="2" customWidth="1"/>
    <col min="24" max="24" width="9.50390625" style="2" customWidth="1"/>
    <col min="25" max="25" width="16.25390625" style="2" customWidth="1"/>
    <col min="26" max="26" width="9.00390625" style="2" customWidth="1"/>
    <col min="27" max="27" width="14.875" style="2" customWidth="1"/>
    <col min="28" max="28" width="12.125" style="2" customWidth="1"/>
    <col min="29" max="29" width="14.125" style="2" customWidth="1"/>
    <col min="30" max="30" width="19.50390625" style="2" customWidth="1"/>
    <col min="31" max="31" width="35.375" style="2" customWidth="1"/>
    <col min="32" max="32" width="35.25390625" style="2" customWidth="1"/>
    <col min="33" max="16384" width="8.50390625" style="2" customWidth="1"/>
  </cols>
  <sheetData>
    <row r="1" spans="1:29" s="17" customFormat="1" ht="15">
      <c r="A1" s="330" t="s">
        <v>20</v>
      </c>
      <c r="B1" s="330"/>
      <c r="C1" s="330"/>
      <c r="D1" s="330"/>
      <c r="E1" s="330"/>
      <c r="F1" s="330"/>
      <c r="G1" s="330"/>
      <c r="H1" s="330"/>
      <c r="I1" s="330"/>
      <c r="J1" s="330"/>
      <c r="K1" s="330"/>
      <c r="L1" s="330"/>
      <c r="M1" s="16"/>
      <c r="N1" s="16"/>
      <c r="O1" s="16"/>
      <c r="R1" s="2"/>
      <c r="AA1" s="2"/>
      <c r="AB1" s="2"/>
      <c r="AC1" s="2"/>
    </row>
    <row r="2" ht="15">
      <c r="A2" s="18"/>
    </row>
    <row r="3" spans="1:29" s="17" customFormat="1" ht="15">
      <c r="A3" s="330" t="s">
        <v>55</v>
      </c>
      <c r="B3" s="330"/>
      <c r="C3" s="330"/>
      <c r="D3" s="330"/>
      <c r="E3" s="330"/>
      <c r="F3" s="330"/>
      <c r="G3" s="330"/>
      <c r="H3" s="330"/>
      <c r="I3" s="330"/>
      <c r="J3" s="330"/>
      <c r="K3" s="330"/>
      <c r="L3" s="330"/>
      <c r="M3" s="16"/>
      <c r="N3" s="16"/>
      <c r="O3" s="16"/>
      <c r="R3" s="2"/>
      <c r="AB3" s="2"/>
      <c r="AC3" s="2"/>
    </row>
    <row r="4" spans="1:15" ht="12.75" customHeight="1">
      <c r="A4" s="330" t="s">
        <v>56</v>
      </c>
      <c r="B4" s="330"/>
      <c r="C4" s="330"/>
      <c r="D4" s="330"/>
      <c r="E4" s="330"/>
      <c r="F4" s="330"/>
      <c r="G4" s="330"/>
      <c r="H4" s="330"/>
      <c r="I4" s="330"/>
      <c r="J4" s="330"/>
      <c r="K4" s="330"/>
      <c r="L4" s="330"/>
      <c r="M4" s="16"/>
      <c r="N4" s="16"/>
      <c r="O4" s="16"/>
    </row>
    <row r="5" spans="1:256" s="81" customFormat="1" ht="38.25" customHeight="1">
      <c r="A5" s="79"/>
      <c r="B5" s="375" t="s">
        <v>57</v>
      </c>
      <c r="C5" s="375"/>
      <c r="D5" s="375" t="s">
        <v>58</v>
      </c>
      <c r="E5" s="375"/>
      <c r="F5" s="375" t="s">
        <v>59</v>
      </c>
      <c r="G5" s="375"/>
      <c r="H5" s="375" t="s">
        <v>60</v>
      </c>
      <c r="I5" s="375"/>
      <c r="J5" s="375" t="s">
        <v>61</v>
      </c>
      <c r="K5" s="375"/>
      <c r="L5" s="375" t="s">
        <v>62</v>
      </c>
      <c r="M5" s="375"/>
      <c r="N5" s="375" t="s">
        <v>63</v>
      </c>
      <c r="O5" s="375"/>
      <c r="P5" s="375" t="s">
        <v>64</v>
      </c>
      <c r="Q5" s="375"/>
      <c r="R5" s="375" t="s">
        <v>65</v>
      </c>
      <c r="S5" s="375"/>
      <c r="T5" s="375" t="s">
        <v>66</v>
      </c>
      <c r="U5" s="375"/>
      <c r="V5" s="375" t="s">
        <v>67</v>
      </c>
      <c r="W5" s="375"/>
      <c r="X5" s="375" t="s">
        <v>68</v>
      </c>
      <c r="Y5" s="375"/>
      <c r="Z5" s="375" t="s">
        <v>69</v>
      </c>
      <c r="AA5" s="375"/>
      <c r="AB5" s="375" t="s">
        <v>70</v>
      </c>
      <c r="AC5" s="375"/>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row>
    <row r="6" spans="1:29" ht="30">
      <c r="A6" s="84" t="s">
        <v>71</v>
      </c>
      <c r="B6" s="82" t="s">
        <v>72</v>
      </c>
      <c r="C6" s="31" t="s">
        <v>73</v>
      </c>
      <c r="D6" s="31" t="s">
        <v>72</v>
      </c>
      <c r="E6" s="31" t="s">
        <v>73</v>
      </c>
      <c r="F6" s="31" t="s">
        <v>72</v>
      </c>
      <c r="G6" s="31" t="s">
        <v>73</v>
      </c>
      <c r="H6" s="31" t="s">
        <v>72</v>
      </c>
      <c r="I6" s="31" t="s">
        <v>73</v>
      </c>
      <c r="J6" s="31" t="s">
        <v>72</v>
      </c>
      <c r="K6" s="31" t="s">
        <v>73</v>
      </c>
      <c r="L6" s="31" t="s">
        <v>72</v>
      </c>
      <c r="M6" s="31" t="s">
        <v>73</v>
      </c>
      <c r="N6" s="31" t="s">
        <v>72</v>
      </c>
      <c r="O6" s="31" t="s">
        <v>73</v>
      </c>
      <c r="P6" s="31" t="s">
        <v>72</v>
      </c>
      <c r="Q6" s="31" t="s">
        <v>73</v>
      </c>
      <c r="R6" s="31" t="s">
        <v>72</v>
      </c>
      <c r="S6" s="31" t="s">
        <v>73</v>
      </c>
      <c r="T6" s="31" t="s">
        <v>72</v>
      </c>
      <c r="U6" s="31" t="s">
        <v>73</v>
      </c>
      <c r="V6" s="31" t="s">
        <v>72</v>
      </c>
      <c r="W6" s="31" t="s">
        <v>73</v>
      </c>
      <c r="X6" s="31" t="s">
        <v>72</v>
      </c>
      <c r="Y6" s="31" t="s">
        <v>73</v>
      </c>
      <c r="Z6" s="31" t="s">
        <v>72</v>
      </c>
      <c r="AA6" s="31" t="s">
        <v>73</v>
      </c>
      <c r="AB6" s="31" t="s">
        <v>72</v>
      </c>
      <c r="AC6" s="31" t="s">
        <v>73</v>
      </c>
    </row>
    <row r="7" spans="1:29" ht="15">
      <c r="A7" s="83" t="s">
        <v>74</v>
      </c>
      <c r="B7" s="44">
        <v>1263</v>
      </c>
      <c r="C7" s="96">
        <v>0</v>
      </c>
      <c r="D7" s="44">
        <v>1704</v>
      </c>
      <c r="E7" s="96">
        <v>0</v>
      </c>
      <c r="F7" s="44">
        <v>1481</v>
      </c>
      <c r="G7" s="96">
        <v>0</v>
      </c>
      <c r="H7" s="44">
        <v>2996</v>
      </c>
      <c r="I7" s="96">
        <v>0</v>
      </c>
      <c r="J7" s="44">
        <v>1250</v>
      </c>
      <c r="K7" s="96">
        <v>0</v>
      </c>
      <c r="L7" s="44">
        <v>1320</v>
      </c>
      <c r="M7" s="96">
        <v>0</v>
      </c>
      <c r="N7" s="44">
        <v>1332</v>
      </c>
      <c r="O7" s="96">
        <v>0</v>
      </c>
      <c r="P7" s="44">
        <v>2313</v>
      </c>
      <c r="Q7" s="96">
        <v>0</v>
      </c>
      <c r="R7" s="44">
        <v>1647</v>
      </c>
      <c r="S7" s="96">
        <v>0</v>
      </c>
      <c r="T7" s="44">
        <v>2255</v>
      </c>
      <c r="U7" s="96">
        <v>0</v>
      </c>
      <c r="V7" s="44">
        <v>1267</v>
      </c>
      <c r="W7" s="96">
        <v>0</v>
      </c>
      <c r="X7" s="44">
        <v>1521</v>
      </c>
      <c r="Y7" s="96">
        <v>0</v>
      </c>
      <c r="Z7" s="44">
        <v>20349</v>
      </c>
      <c r="AA7" s="96">
        <v>0</v>
      </c>
      <c r="AB7" s="235">
        <f>Z7/365</f>
        <v>55.75068493150685</v>
      </c>
      <c r="AC7" s="96">
        <v>0</v>
      </c>
    </row>
    <row r="8" spans="1:29" ht="15">
      <c r="A8" s="32" t="s">
        <v>700</v>
      </c>
      <c r="B8" s="96" t="s">
        <v>262</v>
      </c>
      <c r="C8" s="44">
        <v>2705</v>
      </c>
      <c r="D8" s="96" t="s">
        <v>262</v>
      </c>
      <c r="E8" s="44">
        <v>3807</v>
      </c>
      <c r="F8" s="96" t="s">
        <v>262</v>
      </c>
      <c r="G8" s="44">
        <v>2136</v>
      </c>
      <c r="H8" s="96" t="s">
        <v>262</v>
      </c>
      <c r="I8" s="44">
        <v>3813</v>
      </c>
      <c r="J8" s="96" t="s">
        <v>262</v>
      </c>
      <c r="K8" s="44">
        <v>604</v>
      </c>
      <c r="L8" s="96" t="s">
        <v>262</v>
      </c>
      <c r="M8" s="44">
        <v>3369</v>
      </c>
      <c r="N8" s="96" t="s">
        <v>262</v>
      </c>
      <c r="O8" s="44">
        <v>6618</v>
      </c>
      <c r="P8" s="96" t="s">
        <v>262</v>
      </c>
      <c r="Q8" s="44">
        <v>12042</v>
      </c>
      <c r="R8" s="96" t="s">
        <v>262</v>
      </c>
      <c r="S8" s="44">
        <v>11164</v>
      </c>
      <c r="T8" s="96" t="s">
        <v>262</v>
      </c>
      <c r="U8" s="44">
        <v>6250</v>
      </c>
      <c r="V8" s="96" t="s">
        <v>262</v>
      </c>
      <c r="W8" s="44">
        <v>556</v>
      </c>
      <c r="X8" s="96" t="s">
        <v>262</v>
      </c>
      <c r="Y8" s="44">
        <v>10539</v>
      </c>
      <c r="Z8" s="96" t="s">
        <v>262</v>
      </c>
      <c r="AA8" s="44">
        <v>63603</v>
      </c>
      <c r="AB8" s="96" t="s">
        <v>262</v>
      </c>
      <c r="AC8" s="235">
        <f>AA8/365</f>
        <v>174.25479452054793</v>
      </c>
    </row>
    <row r="9" spans="2:15" ht="15">
      <c r="B9" s="16"/>
      <c r="C9" s="16"/>
      <c r="D9" s="16"/>
      <c r="E9" s="16"/>
      <c r="F9" s="16"/>
      <c r="G9" s="16"/>
      <c r="H9" s="16"/>
      <c r="J9" s="16"/>
      <c r="K9" s="16"/>
      <c r="L9" s="16"/>
      <c r="M9" s="16"/>
      <c r="N9" s="16"/>
      <c r="O9" s="16"/>
    </row>
    <row r="10" spans="1:15" ht="15">
      <c r="A10" s="2" t="s">
        <v>75</v>
      </c>
      <c r="B10" s="16"/>
      <c r="C10" s="16"/>
      <c r="D10" s="16"/>
      <c r="E10" s="16"/>
      <c r="F10" s="16"/>
      <c r="G10" s="16"/>
      <c r="H10" s="16"/>
      <c r="J10" s="16"/>
      <c r="K10" s="16"/>
      <c r="L10" s="16"/>
      <c r="M10" s="16"/>
      <c r="N10" s="16"/>
      <c r="O10" s="16"/>
    </row>
    <row r="11" spans="1:15" ht="15">
      <c r="A11" s="2" t="s">
        <v>263</v>
      </c>
      <c r="B11" s="16"/>
      <c r="C11" s="16"/>
      <c r="D11" s="16"/>
      <c r="E11" s="16"/>
      <c r="F11" s="16"/>
      <c r="G11" s="16"/>
      <c r="H11" s="16"/>
      <c r="J11" s="16"/>
      <c r="K11" s="16"/>
      <c r="L11" s="16"/>
      <c r="M11" s="16"/>
      <c r="N11" s="16"/>
      <c r="O11" s="16"/>
    </row>
    <row r="12" spans="2:15" ht="15">
      <c r="B12" s="16"/>
      <c r="C12" s="16"/>
      <c r="D12" s="16"/>
      <c r="E12" s="16"/>
      <c r="F12" s="16"/>
      <c r="G12" s="16"/>
      <c r="H12" s="16"/>
      <c r="J12" s="16"/>
      <c r="K12" s="16"/>
      <c r="L12" s="16"/>
      <c r="M12" s="16"/>
      <c r="N12" s="16"/>
      <c r="O12" s="16"/>
    </row>
    <row r="13" spans="2:15" ht="15">
      <c r="B13" s="16"/>
      <c r="C13" s="16"/>
      <c r="D13" s="16"/>
      <c r="E13" s="16"/>
      <c r="F13" s="16"/>
      <c r="G13" s="16"/>
      <c r="H13" s="16"/>
      <c r="J13" s="16"/>
      <c r="K13" s="16"/>
      <c r="L13" s="16"/>
      <c r="M13" s="16"/>
      <c r="N13" s="16"/>
      <c r="O13" s="16"/>
    </row>
    <row r="14" spans="1:15" ht="15">
      <c r="A14" s="330" t="s">
        <v>76</v>
      </c>
      <c r="B14" s="330"/>
      <c r="C14" s="330"/>
      <c r="D14" s="330"/>
      <c r="E14" s="330"/>
      <c r="F14" s="330"/>
      <c r="G14" s="330"/>
      <c r="H14" s="330"/>
      <c r="I14" s="330"/>
      <c r="J14" s="16"/>
      <c r="K14" s="16"/>
      <c r="L14" s="16"/>
      <c r="M14" s="16"/>
      <c r="N14" s="16"/>
      <c r="O14" s="16"/>
    </row>
    <row r="15" spans="1:15" ht="15">
      <c r="A15" s="330" t="s">
        <v>77</v>
      </c>
      <c r="B15" s="330"/>
      <c r="C15" s="330"/>
      <c r="D15" s="330"/>
      <c r="E15" s="330"/>
      <c r="F15" s="330"/>
      <c r="G15" s="330"/>
      <c r="H15" s="330"/>
      <c r="I15" s="330"/>
      <c r="J15" s="16"/>
      <c r="K15" s="16"/>
      <c r="L15" s="16"/>
      <c r="M15" s="16"/>
      <c r="N15" s="16"/>
      <c r="O15" s="16"/>
    </row>
    <row r="16" spans="1:15" ht="15">
      <c r="A16" s="17"/>
      <c r="B16" s="16"/>
      <c r="C16" s="16"/>
      <c r="D16" s="16"/>
      <c r="E16" s="16"/>
      <c r="F16" s="16"/>
      <c r="G16" s="16"/>
      <c r="H16" s="16"/>
      <c r="I16" s="16"/>
      <c r="J16" s="16"/>
      <c r="K16" s="16"/>
      <c r="L16" s="16"/>
      <c r="M16" s="16"/>
      <c r="N16" s="16"/>
      <c r="O16" s="16"/>
    </row>
    <row r="17" spans="1:15" ht="15">
      <c r="A17" s="17" t="s">
        <v>78</v>
      </c>
      <c r="B17" s="16">
        <v>2019</v>
      </c>
      <c r="C17" s="16"/>
      <c r="D17" s="16"/>
      <c r="E17" s="16"/>
      <c r="F17" s="16"/>
      <c r="G17" s="16"/>
      <c r="H17" s="16"/>
      <c r="I17" s="16"/>
      <c r="J17" s="16"/>
      <c r="K17" s="16"/>
      <c r="L17" s="16"/>
      <c r="M17" s="16"/>
      <c r="N17" s="16"/>
      <c r="O17" s="16"/>
    </row>
    <row r="18" spans="1:15" ht="15">
      <c r="A18" s="17"/>
      <c r="B18" s="16"/>
      <c r="C18" s="16"/>
      <c r="D18" s="16"/>
      <c r="E18" s="16"/>
      <c r="F18" s="16"/>
      <c r="G18" s="16"/>
      <c r="H18" s="16"/>
      <c r="I18" s="16"/>
      <c r="J18" s="16"/>
      <c r="K18" s="16"/>
      <c r="L18" s="16"/>
      <c r="M18" s="16"/>
      <c r="N18" s="16"/>
      <c r="O18" s="16"/>
    </row>
    <row r="19" spans="1:15" ht="15.75" customHeight="1">
      <c r="A19" s="17" t="s">
        <v>79</v>
      </c>
      <c r="B19" s="16"/>
      <c r="C19" s="16"/>
      <c r="D19" s="376" t="s">
        <v>80</v>
      </c>
      <c r="E19" s="376"/>
      <c r="F19" s="376"/>
      <c r="G19" s="376" t="s">
        <v>81</v>
      </c>
      <c r="H19" s="376"/>
      <c r="I19" s="376"/>
      <c r="J19" s="16"/>
      <c r="K19" s="16"/>
      <c r="L19" s="16"/>
      <c r="M19" s="16"/>
      <c r="N19" s="16"/>
      <c r="O19" s="16"/>
    </row>
    <row r="20" spans="1:15" s="1" customFormat="1" ht="75" customHeight="1">
      <c r="A20" s="335" t="s">
        <v>82</v>
      </c>
      <c r="B20" s="335" t="s">
        <v>264</v>
      </c>
      <c r="C20" s="335" t="s">
        <v>566</v>
      </c>
      <c r="D20" s="335" t="s">
        <v>567</v>
      </c>
      <c r="E20" s="335" t="s">
        <v>83</v>
      </c>
      <c r="F20" s="335" t="s">
        <v>84</v>
      </c>
      <c r="G20" s="335" t="s">
        <v>85</v>
      </c>
      <c r="H20" s="335" t="s">
        <v>86</v>
      </c>
      <c r="I20" s="335" t="s">
        <v>84</v>
      </c>
      <c r="J20" s="33"/>
      <c r="K20" s="33"/>
      <c r="L20" s="33"/>
      <c r="M20" s="33"/>
      <c r="N20" s="33"/>
      <c r="O20" s="33"/>
    </row>
    <row r="21" spans="1:15" ht="15">
      <c r="A21" s="370"/>
      <c r="B21" s="370"/>
      <c r="C21" s="336"/>
      <c r="D21" s="370"/>
      <c r="E21" s="370"/>
      <c r="F21" s="370"/>
      <c r="G21" s="370"/>
      <c r="H21" s="370"/>
      <c r="I21" s="370"/>
      <c r="J21" s="16"/>
      <c r="K21" s="16"/>
      <c r="L21" s="16"/>
      <c r="M21" s="16"/>
      <c r="N21" s="16"/>
      <c r="O21" s="16"/>
    </row>
    <row r="22" spans="1:15" ht="45" customHeight="1">
      <c r="A22" s="377" t="s">
        <v>701</v>
      </c>
      <c r="B22" s="378"/>
      <c r="C22" s="378"/>
      <c r="D22" s="378"/>
      <c r="E22" s="378"/>
      <c r="F22" s="379"/>
      <c r="G22" s="198" t="s">
        <v>228</v>
      </c>
      <c r="H22" s="198" t="s">
        <v>228</v>
      </c>
      <c r="I22" s="198" t="s">
        <v>228</v>
      </c>
      <c r="J22" s="16"/>
      <c r="K22" s="16"/>
      <c r="L22" s="16"/>
      <c r="M22" s="16"/>
      <c r="N22" s="16"/>
      <c r="O22" s="16"/>
    </row>
    <row r="23" spans="1:15" ht="21.75" customHeight="1">
      <c r="A23" s="380"/>
      <c r="B23" s="381"/>
      <c r="C23" s="381"/>
      <c r="D23" s="381"/>
      <c r="E23" s="381"/>
      <c r="F23" s="382"/>
      <c r="G23" s="257"/>
      <c r="H23" s="257"/>
      <c r="I23" s="257"/>
      <c r="J23" s="16"/>
      <c r="K23" s="16"/>
      <c r="L23" s="16"/>
      <c r="M23" s="16"/>
      <c r="N23" s="16"/>
      <c r="O23" s="16"/>
    </row>
    <row r="24" spans="1:15" ht="24.75" customHeight="1">
      <c r="A24" s="27"/>
      <c r="B24" s="26"/>
      <c r="C24" s="229" t="s">
        <v>87</v>
      </c>
      <c r="D24" s="257" t="s">
        <v>228</v>
      </c>
      <c r="E24" s="301" t="s">
        <v>228</v>
      </c>
      <c r="F24" s="257" t="s">
        <v>228</v>
      </c>
      <c r="G24" s="45" t="s">
        <v>228</v>
      </c>
      <c r="H24" s="45" t="s">
        <v>228</v>
      </c>
      <c r="I24" s="45" t="s">
        <v>228</v>
      </c>
      <c r="J24" s="16"/>
      <c r="K24" s="16"/>
      <c r="L24" s="16"/>
      <c r="M24" s="16"/>
      <c r="N24" s="16"/>
      <c r="O24" s="16"/>
    </row>
    <row r="25" spans="1:15" ht="15">
      <c r="A25" s="17"/>
      <c r="B25" s="16"/>
      <c r="C25" s="16"/>
      <c r="D25" s="16"/>
      <c r="E25" s="16"/>
      <c r="F25" s="16"/>
      <c r="G25" s="16"/>
      <c r="H25" s="16"/>
      <c r="I25" s="16"/>
      <c r="J25" s="16"/>
      <c r="K25" s="16"/>
      <c r="L25" s="16"/>
      <c r="M25" s="16"/>
      <c r="N25" s="16"/>
      <c r="O25" s="16"/>
    </row>
    <row r="26" spans="1:15" ht="15">
      <c r="A26" s="17"/>
      <c r="B26" s="16"/>
      <c r="C26" s="16"/>
      <c r="D26" s="16"/>
      <c r="E26" s="16"/>
      <c r="F26" s="16"/>
      <c r="G26" s="16"/>
      <c r="H26" s="16"/>
      <c r="I26" s="16"/>
      <c r="J26" s="16"/>
      <c r="K26" s="16"/>
      <c r="L26" s="16"/>
      <c r="M26" s="16"/>
      <c r="N26" s="16"/>
      <c r="O26" s="16"/>
    </row>
    <row r="27" spans="1:15" s="38" customFormat="1" ht="33.75" customHeight="1">
      <c r="A27" s="28" t="s">
        <v>88</v>
      </c>
      <c r="B27" s="35" t="s">
        <v>89</v>
      </c>
      <c r="C27" s="371" t="s">
        <v>90</v>
      </c>
      <c r="D27" s="371"/>
      <c r="E27" s="371"/>
      <c r="F27" s="371"/>
      <c r="G27" s="371"/>
      <c r="H27" s="371"/>
      <c r="I27" s="371"/>
      <c r="J27" s="37"/>
      <c r="K27" s="37"/>
      <c r="L27" s="37"/>
      <c r="M27" s="37"/>
      <c r="N27" s="37"/>
      <c r="O27" s="37"/>
    </row>
    <row r="28" spans="1:15" ht="15">
      <c r="A28" s="39" t="s">
        <v>91</v>
      </c>
      <c r="B28" s="230">
        <v>16623.2</v>
      </c>
      <c r="C28" s="372" t="s">
        <v>712</v>
      </c>
      <c r="D28" s="373"/>
      <c r="E28" s="373"/>
      <c r="F28" s="373"/>
      <c r="G28" s="373"/>
      <c r="H28" s="373"/>
      <c r="I28" s="374"/>
      <c r="J28" s="16"/>
      <c r="K28" s="16"/>
      <c r="L28" s="16"/>
      <c r="M28" s="16"/>
      <c r="N28" s="16"/>
      <c r="O28" s="16"/>
    </row>
    <row r="29" spans="1:15" ht="15">
      <c r="A29" s="39" t="s">
        <v>92</v>
      </c>
      <c r="B29" s="34" t="s">
        <v>228</v>
      </c>
      <c r="C29" s="372" t="s">
        <v>228</v>
      </c>
      <c r="D29" s="373"/>
      <c r="E29" s="373"/>
      <c r="F29" s="373"/>
      <c r="G29" s="373"/>
      <c r="H29" s="373"/>
      <c r="I29" s="374"/>
      <c r="J29" s="16"/>
      <c r="K29" s="16"/>
      <c r="L29" s="16"/>
      <c r="M29" s="16"/>
      <c r="N29" s="16"/>
      <c r="O29" s="16"/>
    </row>
    <row r="30" spans="1:15" ht="15">
      <c r="A30" s="17"/>
      <c r="B30" s="16"/>
      <c r="C30" s="37"/>
      <c r="D30" s="37"/>
      <c r="E30" s="37"/>
      <c r="F30" s="37"/>
      <c r="G30" s="37"/>
      <c r="H30" s="37"/>
      <c r="I30" s="37"/>
      <c r="J30" s="16"/>
      <c r="K30" s="16"/>
      <c r="L30" s="16"/>
      <c r="M30" s="16"/>
      <c r="N30" s="16"/>
      <c r="O30" s="16"/>
    </row>
    <row r="31" spans="1:15" ht="15">
      <c r="A31" s="17" t="s">
        <v>93</v>
      </c>
      <c r="B31" s="16"/>
      <c r="C31" s="37"/>
      <c r="D31" s="37"/>
      <c r="E31" s="37"/>
      <c r="F31" s="37"/>
      <c r="G31" s="37"/>
      <c r="H31" s="37"/>
      <c r="I31" s="37"/>
      <c r="J31" s="16"/>
      <c r="K31" s="16"/>
      <c r="L31" s="16"/>
      <c r="M31" s="16"/>
      <c r="N31" s="16"/>
      <c r="O31" s="16"/>
    </row>
    <row r="32" spans="1:15" ht="15">
      <c r="A32" s="16" t="s">
        <v>94</v>
      </c>
      <c r="B32" s="16"/>
      <c r="C32" s="37"/>
      <c r="D32" s="37"/>
      <c r="E32" s="37"/>
      <c r="F32" s="37"/>
      <c r="G32" s="37"/>
      <c r="H32" s="37"/>
      <c r="I32" s="37"/>
      <c r="J32" s="16"/>
      <c r="K32" s="16"/>
      <c r="L32" s="16"/>
      <c r="M32" s="16"/>
      <c r="N32" s="16"/>
      <c r="O32" s="16"/>
    </row>
    <row r="33" spans="1:15" ht="15">
      <c r="A33" s="16" t="s">
        <v>95</v>
      </c>
      <c r="B33" s="16"/>
      <c r="C33" s="37"/>
      <c r="D33" s="37"/>
      <c r="E33" s="37"/>
      <c r="F33" s="37"/>
      <c r="G33" s="37"/>
      <c r="H33" s="37"/>
      <c r="I33" s="37"/>
      <c r="J33" s="16"/>
      <c r="K33" s="16"/>
      <c r="L33" s="16"/>
      <c r="M33" s="16"/>
      <c r="N33" s="16"/>
      <c r="O33" s="16"/>
    </row>
    <row r="34" spans="1:15" ht="15">
      <c r="A34" s="16" t="s">
        <v>96</v>
      </c>
      <c r="B34" s="16"/>
      <c r="C34" s="37"/>
      <c r="D34" s="37"/>
      <c r="E34" s="37"/>
      <c r="F34" s="37"/>
      <c r="G34" s="37"/>
      <c r="H34" s="37"/>
      <c r="I34" s="37"/>
      <c r="J34" s="16"/>
      <c r="K34" s="16"/>
      <c r="L34" s="16"/>
      <c r="M34" s="16"/>
      <c r="N34" s="16"/>
      <c r="O34" s="16"/>
    </row>
    <row r="35" spans="1:15" ht="15">
      <c r="A35" s="16" t="s">
        <v>97</v>
      </c>
      <c r="B35" s="16"/>
      <c r="C35" s="37"/>
      <c r="D35" s="37"/>
      <c r="E35" s="37"/>
      <c r="F35" s="37"/>
      <c r="G35" s="37"/>
      <c r="H35" s="37"/>
      <c r="I35" s="37"/>
      <c r="J35" s="16"/>
      <c r="K35" s="16"/>
      <c r="L35" s="16"/>
      <c r="M35" s="16"/>
      <c r="N35" s="16"/>
      <c r="O35" s="16"/>
    </row>
    <row r="36" spans="1:15" ht="15">
      <c r="A36" s="16" t="s">
        <v>98</v>
      </c>
      <c r="B36" s="16"/>
      <c r="C36" s="16"/>
      <c r="D36" s="16"/>
      <c r="E36" s="16"/>
      <c r="F36" s="16"/>
      <c r="G36" s="16"/>
      <c r="H36" s="16"/>
      <c r="I36" s="16"/>
      <c r="J36" s="16"/>
      <c r="K36" s="16"/>
      <c r="L36" s="16"/>
      <c r="M36" s="16"/>
      <c r="N36" s="16"/>
      <c r="O36" s="16"/>
    </row>
    <row r="37" spans="1:15" ht="15">
      <c r="A37" s="16" t="s">
        <v>99</v>
      </c>
      <c r="B37" s="16"/>
      <c r="C37" s="16"/>
      <c r="D37" s="16"/>
      <c r="E37" s="16"/>
      <c r="F37" s="16"/>
      <c r="G37" s="16"/>
      <c r="H37" s="16"/>
      <c r="I37" s="16"/>
      <c r="J37" s="16"/>
      <c r="K37" s="16"/>
      <c r="L37" s="16"/>
      <c r="M37" s="16"/>
      <c r="N37" s="16"/>
      <c r="O37" s="16"/>
    </row>
    <row r="38" spans="1:15" ht="15">
      <c r="A38" s="16" t="s">
        <v>100</v>
      </c>
      <c r="B38" s="16"/>
      <c r="C38" s="16"/>
      <c r="D38" s="16"/>
      <c r="E38" s="16"/>
      <c r="F38" s="16"/>
      <c r="G38" s="16"/>
      <c r="H38" s="16"/>
      <c r="I38" s="16"/>
      <c r="J38" s="16"/>
      <c r="K38" s="16"/>
      <c r="L38" s="16"/>
      <c r="M38" s="16"/>
      <c r="N38" s="16"/>
      <c r="O38" s="16"/>
    </row>
    <row r="39" spans="1:15" ht="15">
      <c r="A39" s="16" t="s">
        <v>101</v>
      </c>
      <c r="B39" s="16"/>
      <c r="C39" s="16"/>
      <c r="D39" s="16"/>
      <c r="E39" s="16"/>
      <c r="F39" s="16"/>
      <c r="G39" s="16"/>
      <c r="H39" s="16"/>
      <c r="I39" s="16"/>
      <c r="J39" s="16"/>
      <c r="K39" s="16"/>
      <c r="L39" s="16"/>
      <c r="M39" s="16"/>
      <c r="N39" s="16"/>
      <c r="O39" s="16"/>
    </row>
    <row r="40" spans="1:15" ht="15">
      <c r="A40" s="16"/>
      <c r="B40" s="16"/>
      <c r="C40" s="16"/>
      <c r="D40" s="16"/>
      <c r="E40" s="16"/>
      <c r="F40" s="16"/>
      <c r="G40" s="16"/>
      <c r="H40" s="16"/>
      <c r="I40" s="16"/>
      <c r="J40" s="16"/>
      <c r="K40" s="16"/>
      <c r="L40" s="16"/>
      <c r="M40" s="16"/>
      <c r="N40" s="16"/>
      <c r="O40" s="16"/>
    </row>
    <row r="41" spans="1:15" ht="15">
      <c r="A41" s="16"/>
      <c r="B41" s="16"/>
      <c r="C41" s="16"/>
      <c r="D41" s="16"/>
      <c r="E41" s="16"/>
      <c r="F41" s="16"/>
      <c r="G41" s="16"/>
      <c r="H41" s="16"/>
      <c r="I41" s="16"/>
      <c r="J41" s="16"/>
      <c r="K41" s="16"/>
      <c r="L41" s="16"/>
      <c r="M41" s="16"/>
      <c r="N41" s="16"/>
      <c r="O41" s="16"/>
    </row>
    <row r="42" spans="1:17" ht="17.25">
      <c r="A42" s="17" t="s">
        <v>102</v>
      </c>
      <c r="B42" s="16"/>
      <c r="C42" s="16"/>
      <c r="D42" s="16"/>
      <c r="E42" s="16"/>
      <c r="F42" s="16"/>
      <c r="G42" s="16"/>
      <c r="H42" s="16"/>
      <c r="I42" s="16"/>
      <c r="J42" s="16"/>
      <c r="N42" s="16"/>
      <c r="O42" s="16"/>
      <c r="P42" s="16"/>
      <c r="Q42" s="16"/>
    </row>
    <row r="43" spans="1:17" ht="62.25" customHeight="1">
      <c r="A43" s="114" t="s">
        <v>103</v>
      </c>
      <c r="B43" s="114" t="s">
        <v>104</v>
      </c>
      <c r="C43" s="114" t="s">
        <v>105</v>
      </c>
      <c r="D43" s="114" t="s">
        <v>106</v>
      </c>
      <c r="E43" s="114" t="s">
        <v>107</v>
      </c>
      <c r="F43" s="114" t="s">
        <v>394</v>
      </c>
      <c r="G43" s="114" t="s">
        <v>395</v>
      </c>
      <c r="H43" s="16"/>
      <c r="I43" s="16"/>
      <c r="J43" s="16"/>
      <c r="N43" s="16"/>
      <c r="O43" s="16"/>
      <c r="P43" s="16"/>
      <c r="Q43" s="16"/>
    </row>
    <row r="44" spans="1:19" ht="30">
      <c r="A44" s="31" t="s">
        <v>416</v>
      </c>
      <c r="B44" s="31" t="s">
        <v>396</v>
      </c>
      <c r="C44" s="31" t="s">
        <v>228</v>
      </c>
      <c r="D44" s="231">
        <v>16623.2</v>
      </c>
      <c r="E44" s="31" t="s">
        <v>397</v>
      </c>
      <c r="F44" s="31" t="s">
        <v>228</v>
      </c>
      <c r="G44" s="232">
        <v>63</v>
      </c>
      <c r="I44" s="16"/>
      <c r="J44" s="16"/>
      <c r="K44" s="16"/>
      <c r="L44" s="16"/>
      <c r="M44" s="16"/>
      <c r="N44" s="85"/>
      <c r="O44" s="73"/>
      <c r="P44" s="73"/>
      <c r="Q44" s="73"/>
      <c r="R44" s="73"/>
      <c r="S44" s="73"/>
    </row>
    <row r="45" spans="1:19" ht="16.5">
      <c r="A45" s="45" t="s">
        <v>108</v>
      </c>
      <c r="B45" s="45"/>
      <c r="C45" s="233">
        <v>0</v>
      </c>
      <c r="D45" s="233">
        <f>D44</f>
        <v>16623.2</v>
      </c>
      <c r="E45" s="45"/>
      <c r="F45" s="45" t="s">
        <v>228</v>
      </c>
      <c r="G45" s="45" t="s">
        <v>228</v>
      </c>
      <c r="H45" s="16"/>
      <c r="I45" s="16"/>
      <c r="J45" s="16"/>
      <c r="K45" s="16"/>
      <c r="L45" s="16"/>
      <c r="M45" s="16"/>
      <c r="N45" s="85"/>
      <c r="O45" s="85"/>
      <c r="P45" s="85"/>
      <c r="Q45" s="73"/>
      <c r="R45" s="73"/>
      <c r="S45" s="73"/>
    </row>
    <row r="46" spans="1:19" ht="15">
      <c r="A46" s="37"/>
      <c r="B46" s="37"/>
      <c r="C46" s="16"/>
      <c r="D46" s="16"/>
      <c r="E46" s="37"/>
      <c r="F46" s="16"/>
      <c r="G46" s="16"/>
      <c r="H46" s="16"/>
      <c r="I46" s="16"/>
      <c r="J46" s="16"/>
      <c r="K46" s="16"/>
      <c r="L46" s="16"/>
      <c r="M46" s="16"/>
      <c r="N46" s="85"/>
      <c r="O46" s="85"/>
      <c r="P46" s="73"/>
      <c r="Q46" s="73"/>
      <c r="R46" s="73"/>
      <c r="S46" s="73"/>
    </row>
    <row r="47" spans="1:19" ht="15">
      <c r="A47" s="17" t="s">
        <v>93</v>
      </c>
      <c r="B47" s="16"/>
      <c r="C47" s="16"/>
      <c r="D47" s="16"/>
      <c r="E47" s="16"/>
      <c r="F47" s="16"/>
      <c r="G47" s="16"/>
      <c r="H47" s="16"/>
      <c r="I47" s="16"/>
      <c r="J47" s="16"/>
      <c r="K47" s="16"/>
      <c r="L47" s="16"/>
      <c r="M47" s="16"/>
      <c r="N47" s="85"/>
      <c r="O47" s="85"/>
      <c r="P47" s="73"/>
      <c r="Q47" s="85"/>
      <c r="R47" s="73"/>
      <c r="S47" s="73"/>
    </row>
    <row r="48" spans="1:19" ht="15">
      <c r="A48" s="16" t="s">
        <v>109</v>
      </c>
      <c r="B48" s="16"/>
      <c r="C48" s="16"/>
      <c r="D48" s="16"/>
      <c r="E48" s="16"/>
      <c r="F48" s="16"/>
      <c r="G48" s="16"/>
      <c r="H48" s="16"/>
      <c r="I48" s="16"/>
      <c r="J48" s="16"/>
      <c r="K48" s="16"/>
      <c r="L48" s="16"/>
      <c r="M48" s="16"/>
      <c r="N48" s="85"/>
      <c r="O48" s="85"/>
      <c r="P48" s="73"/>
      <c r="Q48" s="73"/>
      <c r="R48" s="73"/>
      <c r="S48" s="73"/>
    </row>
    <row r="49" spans="1:15" ht="15">
      <c r="A49" s="16" t="s">
        <v>110</v>
      </c>
      <c r="B49" s="16"/>
      <c r="C49" s="16"/>
      <c r="D49" s="16"/>
      <c r="E49" s="16"/>
      <c r="F49" s="16"/>
      <c r="G49" s="16"/>
      <c r="H49" s="16"/>
      <c r="I49" s="16"/>
      <c r="J49" s="16"/>
      <c r="K49" s="16"/>
      <c r="L49" s="16"/>
      <c r="M49" s="16"/>
      <c r="N49" s="16"/>
      <c r="O49" s="16"/>
    </row>
    <row r="50" spans="1:14" ht="15">
      <c r="A50" s="16" t="s">
        <v>111</v>
      </c>
      <c r="B50" s="16"/>
      <c r="C50" s="16"/>
      <c r="D50" s="16"/>
      <c r="E50" s="16"/>
      <c r="F50" s="16"/>
      <c r="G50" s="16"/>
      <c r="H50" s="16"/>
      <c r="I50" s="16"/>
      <c r="J50" s="16"/>
      <c r="K50" s="16"/>
      <c r="L50" s="16"/>
      <c r="M50" s="16"/>
      <c r="N50" s="16"/>
    </row>
    <row r="51" spans="1:15" ht="15">
      <c r="A51" s="16" t="s">
        <v>112</v>
      </c>
      <c r="B51" s="16"/>
      <c r="C51" s="16"/>
      <c r="D51" s="16"/>
      <c r="E51" s="16"/>
      <c r="F51" s="16"/>
      <c r="G51" s="16"/>
      <c r="H51" s="16"/>
      <c r="I51" s="16"/>
      <c r="J51" s="16"/>
      <c r="K51" s="16"/>
      <c r="L51" s="16"/>
      <c r="M51" s="16"/>
      <c r="N51" s="16"/>
      <c r="O51" s="16"/>
    </row>
    <row r="52" spans="1:15" ht="15">
      <c r="A52" s="3"/>
      <c r="B52" s="3"/>
      <c r="C52" s="3"/>
      <c r="D52" s="3"/>
      <c r="E52" s="3"/>
      <c r="F52" s="3"/>
      <c r="G52" s="3"/>
      <c r="H52" s="3"/>
      <c r="I52" s="16"/>
      <c r="J52" s="16"/>
      <c r="K52" s="16"/>
      <c r="L52" s="16"/>
      <c r="M52" s="16"/>
      <c r="N52" s="16"/>
      <c r="O52" s="16"/>
    </row>
    <row r="53" spans="1:8" ht="15">
      <c r="A53" s="3"/>
      <c r="B53" s="3"/>
      <c r="C53" s="3"/>
      <c r="D53" s="3"/>
      <c r="E53" s="3"/>
      <c r="F53" s="3"/>
      <c r="G53" s="3"/>
      <c r="H53" s="3"/>
    </row>
    <row r="54" spans="1:9" ht="12.75" customHeight="1">
      <c r="A54" s="3"/>
      <c r="B54" s="3"/>
      <c r="C54" s="3"/>
      <c r="D54" s="3"/>
      <c r="E54" s="3"/>
      <c r="F54" s="3"/>
      <c r="G54" s="3"/>
      <c r="H54" s="3"/>
      <c r="I54" s="40"/>
    </row>
    <row r="55" spans="1:8" ht="15">
      <c r="A55" s="3"/>
      <c r="B55" s="3"/>
      <c r="C55" s="3"/>
      <c r="D55" s="3"/>
      <c r="E55" s="3"/>
      <c r="F55" s="3"/>
      <c r="G55" s="3"/>
      <c r="H55" s="3"/>
    </row>
    <row r="56" spans="1:11" ht="15">
      <c r="A56" s="3"/>
      <c r="B56" s="3"/>
      <c r="C56" s="3"/>
      <c r="D56" s="3"/>
      <c r="E56" s="3"/>
      <c r="F56" s="3"/>
      <c r="G56" s="3"/>
      <c r="H56" s="126"/>
      <c r="I56" s="127"/>
      <c r="J56" s="73"/>
      <c r="K56" s="73"/>
    </row>
    <row r="57" spans="1:11" ht="15">
      <c r="A57" s="3"/>
      <c r="B57" s="3"/>
      <c r="C57" s="3"/>
      <c r="D57" s="3"/>
      <c r="E57" s="3"/>
      <c r="F57" s="3"/>
      <c r="G57" s="3"/>
      <c r="H57" s="126"/>
      <c r="I57" s="73"/>
      <c r="J57" s="73"/>
      <c r="K57" s="73"/>
    </row>
    <row r="58" spans="1:11" ht="15">
      <c r="A58" s="3"/>
      <c r="B58" s="3"/>
      <c r="C58" s="3"/>
      <c r="D58" s="3"/>
      <c r="E58" s="3"/>
      <c r="F58" s="3"/>
      <c r="G58" s="3"/>
      <c r="H58" s="126"/>
      <c r="I58" s="73"/>
      <c r="J58" s="73"/>
      <c r="K58" s="73"/>
    </row>
    <row r="59" spans="1:8" ht="15">
      <c r="A59" s="3"/>
      <c r="B59" s="3"/>
      <c r="C59" s="3"/>
      <c r="D59" s="3"/>
      <c r="E59" s="3"/>
      <c r="F59" s="3"/>
      <c r="G59" s="3"/>
      <c r="H59" s="3"/>
    </row>
    <row r="60" spans="1:8" ht="15">
      <c r="A60" s="3"/>
      <c r="B60" s="3"/>
      <c r="C60" s="3"/>
      <c r="D60" s="3"/>
      <c r="E60" s="3"/>
      <c r="F60" s="3"/>
      <c r="G60" s="3"/>
      <c r="H60" s="3"/>
    </row>
    <row r="61" spans="1:8" ht="15">
      <c r="A61" s="3"/>
      <c r="B61" s="3"/>
      <c r="C61" s="3"/>
      <c r="D61" s="3"/>
      <c r="E61" s="3"/>
      <c r="F61" s="3"/>
      <c r="G61" s="3"/>
      <c r="H61" s="3"/>
    </row>
    <row r="62" spans="1:8" ht="15">
      <c r="A62" s="3"/>
      <c r="B62" s="3"/>
      <c r="C62" s="3"/>
      <c r="D62" s="3"/>
      <c r="E62" s="3"/>
      <c r="F62" s="3"/>
      <c r="G62" s="3"/>
      <c r="H62" s="3"/>
    </row>
    <row r="63" spans="1:8" ht="15">
      <c r="A63" s="3"/>
      <c r="B63" s="3"/>
      <c r="C63" s="3"/>
      <c r="D63" s="3"/>
      <c r="E63" s="3"/>
      <c r="F63" s="3"/>
      <c r="G63" s="3"/>
      <c r="H63" s="3"/>
    </row>
    <row r="64" spans="1:8" ht="15">
      <c r="A64" s="3"/>
      <c r="B64" s="3"/>
      <c r="C64" s="3"/>
      <c r="D64" s="3"/>
      <c r="E64" s="3"/>
      <c r="F64" s="3"/>
      <c r="G64" s="3"/>
      <c r="H64" s="3"/>
    </row>
    <row r="65" spans="1:8" ht="15">
      <c r="A65" s="3"/>
      <c r="B65" s="3"/>
      <c r="C65" s="3"/>
      <c r="D65" s="3"/>
      <c r="E65" s="3"/>
      <c r="F65" s="3"/>
      <c r="G65" s="3"/>
      <c r="H65" s="3"/>
    </row>
    <row r="66" spans="1:8" ht="15">
      <c r="A66" s="3"/>
      <c r="B66" s="3"/>
      <c r="C66" s="3"/>
      <c r="D66" s="3"/>
      <c r="E66" s="3"/>
      <c r="F66" s="3"/>
      <c r="G66" s="3"/>
      <c r="H66" s="3"/>
    </row>
    <row r="67" spans="1:8" ht="15">
      <c r="A67" s="3"/>
      <c r="B67" s="3"/>
      <c r="C67" s="3"/>
      <c r="D67" s="3"/>
      <c r="E67" s="3"/>
      <c r="F67" s="3"/>
      <c r="G67" s="3"/>
      <c r="H67" s="3"/>
    </row>
    <row r="68" spans="1:8" ht="15">
      <c r="A68" s="3"/>
      <c r="B68" s="3"/>
      <c r="C68" s="3"/>
      <c r="D68" s="3"/>
      <c r="E68" s="3"/>
      <c r="F68" s="3"/>
      <c r="G68" s="3"/>
      <c r="H68" s="3"/>
    </row>
  </sheetData>
  <sheetProtection/>
  <mergeCells count="34">
    <mergeCell ref="A20:A21"/>
    <mergeCell ref="A22:F23"/>
    <mergeCell ref="A1:L1"/>
    <mergeCell ref="A3:L3"/>
    <mergeCell ref="A4:L4"/>
    <mergeCell ref="B5:C5"/>
    <mergeCell ref="D5:E5"/>
    <mergeCell ref="F5:G5"/>
    <mergeCell ref="H5:I5"/>
    <mergeCell ref="J5:K5"/>
    <mergeCell ref="L5:M5"/>
    <mergeCell ref="G20:G21"/>
    <mergeCell ref="H20:H21"/>
    <mergeCell ref="I20:I21"/>
    <mergeCell ref="B20:B21"/>
    <mergeCell ref="C20:C21"/>
    <mergeCell ref="Z5:AA5"/>
    <mergeCell ref="AB5:AC5"/>
    <mergeCell ref="A14:I14"/>
    <mergeCell ref="A15:I15"/>
    <mergeCell ref="D19:F19"/>
    <mergeCell ref="G19:I19"/>
    <mergeCell ref="N5:O5"/>
    <mergeCell ref="P5:Q5"/>
    <mergeCell ref="R5:S5"/>
    <mergeCell ref="T5:U5"/>
    <mergeCell ref="V5:W5"/>
    <mergeCell ref="X5:Y5"/>
    <mergeCell ref="E20:E21"/>
    <mergeCell ref="F20:F21"/>
    <mergeCell ref="C27:I27"/>
    <mergeCell ref="C28:I28"/>
    <mergeCell ref="C29:I29"/>
    <mergeCell ref="D20:D21"/>
  </mergeCells>
  <printOptions/>
  <pageMargins left="0.3937007874015748" right="0.3937007874015748" top="0.7086614173228347" bottom="0.7086614173228347" header="0.3937007874015748" footer="0.3937007874015748"/>
  <pageSetup fitToHeight="0" fitToWidth="1" horizontalDpi="600" verticalDpi="600" orientation="landscape" pageOrder="overThenDown" paperSize="9" scale="29" r:id="rId1"/>
</worksheet>
</file>

<file path=xl/worksheets/sheet4.xml><?xml version="1.0" encoding="utf-8"?>
<worksheet xmlns="http://schemas.openxmlformats.org/spreadsheetml/2006/main" xmlns:r="http://schemas.openxmlformats.org/officeDocument/2006/relationships">
  <sheetPr>
    <pageSetUpPr fitToPage="1"/>
  </sheetPr>
  <dimension ref="A1:IV369"/>
  <sheetViews>
    <sheetView zoomScalePageLayoutView="0" workbookViewId="0" topLeftCell="A1">
      <selection activeCell="A15" sqref="A15"/>
    </sheetView>
  </sheetViews>
  <sheetFormatPr defaultColWidth="9.00390625" defaultRowHeight="14.25"/>
  <cols>
    <col min="1" max="1" width="17.875" style="2" customWidth="1"/>
    <col min="2" max="2" width="22.00390625" style="2" customWidth="1"/>
    <col min="3" max="3" width="19.125" style="2" customWidth="1"/>
    <col min="4" max="4" width="17.125" style="2" customWidth="1"/>
    <col min="5" max="5" width="2.125" style="2" customWidth="1"/>
    <col min="6" max="6" width="16.50390625" style="2" customWidth="1"/>
    <col min="7" max="7" width="2.375" style="2" customWidth="1"/>
    <col min="8" max="8" width="17.75390625" style="2" customWidth="1"/>
    <col min="9" max="9" width="16.50390625" style="2" customWidth="1"/>
    <col min="10" max="10" width="18.125" style="2" customWidth="1"/>
    <col min="11" max="11" width="20.125" style="2" customWidth="1"/>
    <col min="12" max="12" width="20.00390625" style="2" customWidth="1"/>
    <col min="13" max="13" width="16.625" style="2" customWidth="1"/>
    <col min="14" max="14" width="15.125" style="2" customWidth="1"/>
    <col min="15" max="15" width="18.125" style="2" customWidth="1"/>
    <col min="16" max="16" width="15.125" style="2" customWidth="1"/>
    <col min="17" max="17" width="11.00390625" style="2" customWidth="1"/>
    <col min="18" max="18" width="10.00390625" style="2" customWidth="1"/>
    <col min="19" max="16384" width="8.50390625" style="2" customWidth="1"/>
  </cols>
  <sheetData>
    <row r="1" spans="1:14" ht="15">
      <c r="A1" s="403" t="s">
        <v>20</v>
      </c>
      <c r="B1" s="403"/>
      <c r="C1" s="403"/>
      <c r="D1" s="403"/>
      <c r="E1" s="403"/>
      <c r="F1" s="403"/>
      <c r="G1" s="403"/>
      <c r="H1" s="403"/>
      <c r="I1" s="330"/>
      <c r="J1" s="75"/>
      <c r="K1" s="75"/>
      <c r="L1" s="75"/>
      <c r="M1" s="75"/>
      <c r="N1" s="75"/>
    </row>
    <row r="2" spans="1:13" ht="18">
      <c r="A2" s="86"/>
      <c r="B2" s="16"/>
      <c r="C2" s="16"/>
      <c r="D2" s="16"/>
      <c r="E2" s="16"/>
      <c r="F2" s="16"/>
      <c r="G2" s="16"/>
      <c r="H2" s="16"/>
      <c r="I2" s="16"/>
      <c r="J2" s="16"/>
      <c r="K2" s="16"/>
      <c r="L2" s="16"/>
      <c r="M2" s="16"/>
    </row>
    <row r="3" spans="1:13" ht="15">
      <c r="A3" s="403" t="s">
        <v>113</v>
      </c>
      <c r="B3" s="403"/>
      <c r="C3" s="403"/>
      <c r="D3" s="403"/>
      <c r="E3" s="403"/>
      <c r="F3" s="403"/>
      <c r="G3" s="403"/>
      <c r="H3" s="403"/>
      <c r="I3" s="330"/>
      <c r="J3" s="75"/>
      <c r="K3" s="75"/>
      <c r="L3" s="75"/>
      <c r="M3" s="75"/>
    </row>
    <row r="4" spans="1:12" ht="15">
      <c r="A4" s="16"/>
      <c r="B4" s="16"/>
      <c r="C4" s="16"/>
      <c r="D4" s="16"/>
      <c r="E4" s="16"/>
      <c r="F4" s="16"/>
      <c r="G4" s="16"/>
      <c r="H4" s="16"/>
      <c r="I4" s="16"/>
      <c r="J4" s="85"/>
      <c r="K4" s="85"/>
      <c r="L4" s="73"/>
    </row>
    <row r="5" spans="1:9" ht="15">
      <c r="A5" s="404" t="s">
        <v>114</v>
      </c>
      <c r="B5" s="404"/>
      <c r="C5" s="404"/>
      <c r="D5" s="404"/>
      <c r="E5" s="404"/>
      <c r="F5" s="404"/>
      <c r="G5" s="404"/>
      <c r="H5" s="404"/>
      <c r="I5" s="404"/>
    </row>
    <row r="6" spans="1:9" ht="45">
      <c r="A6" s="266" t="s">
        <v>115</v>
      </c>
      <c r="B6" s="266" t="s">
        <v>116</v>
      </c>
      <c r="C6" s="266" t="s">
        <v>117</v>
      </c>
      <c r="D6" s="16"/>
      <c r="E6" s="16"/>
      <c r="F6" s="16"/>
      <c r="G6" s="16"/>
      <c r="H6" s="16"/>
      <c r="I6" s="16"/>
    </row>
    <row r="7" spans="1:8" ht="19.5" customHeight="1">
      <c r="A7" s="104" t="s">
        <v>312</v>
      </c>
      <c r="B7" s="277">
        <v>10</v>
      </c>
      <c r="C7" s="278">
        <v>2</v>
      </c>
      <c r="D7" s="26"/>
      <c r="E7" s="26"/>
      <c r="F7" s="52"/>
      <c r="G7" s="52"/>
      <c r="H7" s="52"/>
    </row>
    <row r="8" spans="1:8" ht="19.5" customHeight="1">
      <c r="A8" s="104" t="s">
        <v>313</v>
      </c>
      <c r="B8" s="277">
        <v>230</v>
      </c>
      <c r="C8" s="278">
        <v>13</v>
      </c>
      <c r="D8" s="26"/>
      <c r="E8" s="26"/>
      <c r="F8" s="52"/>
      <c r="G8" s="52"/>
      <c r="H8" s="52"/>
    </row>
    <row r="9" spans="1:8" ht="19.5" customHeight="1">
      <c r="A9" s="104" t="s">
        <v>314</v>
      </c>
      <c r="B9" s="277">
        <v>225</v>
      </c>
      <c r="C9" s="278">
        <v>8</v>
      </c>
      <c r="D9" s="26"/>
      <c r="E9" s="26"/>
      <c r="F9" s="52"/>
      <c r="G9" s="52"/>
      <c r="H9" s="52"/>
    </row>
    <row r="10" spans="1:256" s="258" customFormat="1" ht="19.5" customHeight="1">
      <c r="A10" s="105" t="s">
        <v>315</v>
      </c>
      <c r="B10" s="279">
        <v>190</v>
      </c>
      <c r="C10" s="280">
        <v>6</v>
      </c>
      <c r="D10" s="26"/>
      <c r="E10" s="26"/>
      <c r="F10" s="52"/>
      <c r="G10" s="52"/>
      <c r="H10" s="52"/>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c r="DS10" s="255"/>
      <c r="DT10" s="255"/>
      <c r="DU10" s="255"/>
      <c r="DV10" s="255"/>
      <c r="DW10" s="255"/>
      <c r="DX10" s="255"/>
      <c r="DY10" s="255"/>
      <c r="DZ10" s="255"/>
      <c r="EA10" s="255"/>
      <c r="EB10" s="255"/>
      <c r="EC10" s="255"/>
      <c r="ED10" s="255"/>
      <c r="EE10" s="255"/>
      <c r="EF10" s="255"/>
      <c r="EG10" s="255"/>
      <c r="EH10" s="255"/>
      <c r="EI10" s="255"/>
      <c r="EJ10" s="255"/>
      <c r="EK10" s="255"/>
      <c r="EL10" s="255"/>
      <c r="EM10" s="255"/>
      <c r="EN10" s="255"/>
      <c r="EO10" s="255"/>
      <c r="EP10" s="255"/>
      <c r="EQ10" s="255"/>
      <c r="ER10" s="255"/>
      <c r="ES10" s="255"/>
      <c r="ET10" s="255"/>
      <c r="EU10" s="255"/>
      <c r="EV10" s="255"/>
      <c r="EW10" s="255"/>
      <c r="EX10" s="255"/>
      <c r="EY10" s="255"/>
      <c r="EZ10" s="255"/>
      <c r="FA10" s="255"/>
      <c r="FB10" s="255"/>
      <c r="FC10" s="255"/>
      <c r="FD10" s="255"/>
      <c r="FE10" s="255"/>
      <c r="FF10" s="255"/>
      <c r="FG10" s="255"/>
      <c r="FH10" s="255"/>
      <c r="FI10" s="255"/>
      <c r="FJ10" s="255"/>
      <c r="FK10" s="255"/>
      <c r="FL10" s="255"/>
      <c r="FM10" s="255"/>
      <c r="FN10" s="255"/>
      <c r="FO10" s="255"/>
      <c r="FP10" s="255"/>
      <c r="FQ10" s="255"/>
      <c r="FR10" s="255"/>
      <c r="FS10" s="255"/>
      <c r="FT10" s="255"/>
      <c r="FU10" s="255"/>
      <c r="FV10" s="255"/>
      <c r="FW10" s="255"/>
      <c r="FX10" s="255"/>
      <c r="FY10" s="255"/>
      <c r="FZ10" s="255"/>
      <c r="GA10" s="255"/>
      <c r="GB10" s="255"/>
      <c r="GC10" s="255"/>
      <c r="GD10" s="255"/>
      <c r="GE10" s="255"/>
      <c r="GF10" s="255"/>
      <c r="GG10" s="255"/>
      <c r="GH10" s="255"/>
      <c r="GI10" s="255"/>
      <c r="GJ10" s="255"/>
      <c r="GK10" s="255"/>
      <c r="GL10" s="255"/>
      <c r="GM10" s="255"/>
      <c r="GN10" s="255"/>
      <c r="GO10" s="255"/>
      <c r="GP10" s="255"/>
      <c r="GQ10" s="255"/>
      <c r="GR10" s="255"/>
      <c r="GS10" s="255"/>
      <c r="GT10" s="255"/>
      <c r="GU10" s="255"/>
      <c r="GV10" s="255"/>
      <c r="GW10" s="255"/>
      <c r="GX10" s="255"/>
      <c r="GY10" s="255"/>
      <c r="GZ10" s="255"/>
      <c r="HA10" s="255"/>
      <c r="HB10" s="255"/>
      <c r="HC10" s="255"/>
      <c r="HD10" s="255"/>
      <c r="HE10" s="255"/>
      <c r="HF10" s="255"/>
      <c r="HG10" s="255"/>
      <c r="HH10" s="255"/>
      <c r="HI10" s="255"/>
      <c r="HJ10" s="255"/>
      <c r="HK10" s="255"/>
      <c r="HL10" s="255"/>
      <c r="HM10" s="255"/>
      <c r="HN10" s="255"/>
      <c r="HO10" s="255"/>
      <c r="HP10" s="255"/>
      <c r="HQ10" s="255"/>
      <c r="HR10" s="255"/>
      <c r="HS10" s="255"/>
      <c r="HT10" s="255"/>
      <c r="HU10" s="255"/>
      <c r="HV10" s="255"/>
      <c r="HW10" s="255"/>
      <c r="HX10" s="255"/>
      <c r="HY10" s="255"/>
      <c r="HZ10" s="255"/>
      <c r="IA10" s="255"/>
      <c r="IB10" s="255"/>
      <c r="IC10" s="255"/>
      <c r="ID10" s="255"/>
      <c r="IE10" s="255"/>
      <c r="IF10" s="255"/>
      <c r="IG10" s="255"/>
      <c r="IH10" s="255"/>
      <c r="II10" s="255"/>
      <c r="IJ10" s="255"/>
      <c r="IK10" s="255"/>
      <c r="IL10" s="255"/>
      <c r="IM10" s="255"/>
      <c r="IN10" s="255"/>
      <c r="IO10" s="255"/>
      <c r="IP10" s="255"/>
      <c r="IQ10" s="255"/>
      <c r="IR10" s="255"/>
      <c r="IS10" s="255"/>
      <c r="IT10" s="255"/>
      <c r="IU10" s="255"/>
      <c r="IV10" s="255"/>
    </row>
    <row r="11" spans="1:256" s="258" customFormat="1" ht="19.5" customHeight="1">
      <c r="A11" s="105" t="s">
        <v>316</v>
      </c>
      <c r="B11" s="279">
        <v>225</v>
      </c>
      <c r="C11" s="280">
        <v>8</v>
      </c>
      <c r="D11" s="26"/>
      <c r="E11" s="26"/>
      <c r="F11" s="52"/>
      <c r="G11" s="52"/>
      <c r="H11" s="52"/>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5"/>
      <c r="FY11" s="255"/>
      <c r="FZ11" s="255"/>
      <c r="GA11" s="255"/>
      <c r="GB11" s="255"/>
      <c r="GC11" s="255"/>
      <c r="GD11" s="255"/>
      <c r="GE11" s="255"/>
      <c r="GF11" s="255"/>
      <c r="GG11" s="255"/>
      <c r="GH11" s="255"/>
      <c r="GI11" s="255"/>
      <c r="GJ11" s="255"/>
      <c r="GK11" s="255"/>
      <c r="GL11" s="255"/>
      <c r="GM11" s="255"/>
      <c r="GN11" s="255"/>
      <c r="GO11" s="255"/>
      <c r="GP11" s="255"/>
      <c r="GQ11" s="255"/>
      <c r="GR11" s="255"/>
      <c r="GS11" s="255"/>
      <c r="GT11" s="255"/>
      <c r="GU11" s="255"/>
      <c r="GV11" s="255"/>
      <c r="GW11" s="255"/>
      <c r="GX11" s="255"/>
      <c r="GY11" s="255"/>
      <c r="GZ11" s="255"/>
      <c r="HA11" s="255"/>
      <c r="HB11" s="255"/>
      <c r="HC11" s="255"/>
      <c r="HD11" s="255"/>
      <c r="HE11" s="255"/>
      <c r="HF11" s="255"/>
      <c r="HG11" s="255"/>
      <c r="HH11" s="255"/>
      <c r="HI11" s="255"/>
      <c r="HJ11" s="255"/>
      <c r="HK11" s="255"/>
      <c r="HL11" s="255"/>
      <c r="HM11" s="255"/>
      <c r="HN11" s="255"/>
      <c r="HO11" s="255"/>
      <c r="HP11" s="255"/>
      <c r="HQ11" s="255"/>
      <c r="HR11" s="255"/>
      <c r="HS11" s="255"/>
      <c r="HT11" s="255"/>
      <c r="HU11" s="255"/>
      <c r="HV11" s="255"/>
      <c r="HW11" s="255"/>
      <c r="HX11" s="255"/>
      <c r="HY11" s="255"/>
      <c r="HZ11" s="255"/>
      <c r="IA11" s="255"/>
      <c r="IB11" s="255"/>
      <c r="IC11" s="255"/>
      <c r="ID11" s="255"/>
      <c r="IE11" s="255"/>
      <c r="IF11" s="255"/>
      <c r="IG11" s="255"/>
      <c r="IH11" s="255"/>
      <c r="II11" s="255"/>
      <c r="IJ11" s="255"/>
      <c r="IK11" s="255"/>
      <c r="IL11" s="255"/>
      <c r="IM11" s="255"/>
      <c r="IN11" s="255"/>
      <c r="IO11" s="255"/>
      <c r="IP11" s="255"/>
      <c r="IQ11" s="255"/>
      <c r="IR11" s="255"/>
      <c r="IS11" s="255"/>
      <c r="IT11" s="255"/>
      <c r="IU11" s="255"/>
      <c r="IV11" s="255"/>
    </row>
    <row r="12" spans="1:256" s="258" customFormat="1" ht="19.5" customHeight="1">
      <c r="A12" s="105" t="s">
        <v>317</v>
      </c>
      <c r="B12" s="279">
        <v>190</v>
      </c>
      <c r="C12" s="280">
        <v>6</v>
      </c>
      <c r="D12" s="26"/>
      <c r="E12" s="26"/>
      <c r="F12" s="52"/>
      <c r="G12" s="52"/>
      <c r="H12" s="52"/>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255"/>
      <c r="EN12" s="255"/>
      <c r="EO12" s="255"/>
      <c r="EP12" s="255"/>
      <c r="EQ12" s="255"/>
      <c r="ER12" s="255"/>
      <c r="ES12" s="255"/>
      <c r="ET12" s="255"/>
      <c r="EU12" s="255"/>
      <c r="EV12" s="255"/>
      <c r="EW12" s="255"/>
      <c r="EX12" s="255"/>
      <c r="EY12" s="255"/>
      <c r="EZ12" s="255"/>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5"/>
      <c r="FY12" s="255"/>
      <c r="FZ12" s="255"/>
      <c r="GA12" s="255"/>
      <c r="GB12" s="255"/>
      <c r="GC12" s="255"/>
      <c r="GD12" s="255"/>
      <c r="GE12" s="255"/>
      <c r="GF12" s="255"/>
      <c r="GG12" s="255"/>
      <c r="GH12" s="255"/>
      <c r="GI12" s="255"/>
      <c r="GJ12" s="255"/>
      <c r="GK12" s="255"/>
      <c r="GL12" s="255"/>
      <c r="GM12" s="255"/>
      <c r="GN12" s="255"/>
      <c r="GO12" s="255"/>
      <c r="GP12" s="255"/>
      <c r="GQ12" s="255"/>
      <c r="GR12" s="255"/>
      <c r="GS12" s="255"/>
      <c r="GT12" s="255"/>
      <c r="GU12" s="255"/>
      <c r="GV12" s="255"/>
      <c r="GW12" s="255"/>
      <c r="GX12" s="255"/>
      <c r="GY12" s="255"/>
      <c r="GZ12" s="255"/>
      <c r="HA12" s="255"/>
      <c r="HB12" s="255"/>
      <c r="HC12" s="255"/>
      <c r="HD12" s="255"/>
      <c r="HE12" s="255"/>
      <c r="HF12" s="255"/>
      <c r="HG12" s="255"/>
      <c r="HH12" s="255"/>
      <c r="HI12" s="255"/>
      <c r="HJ12" s="255"/>
      <c r="HK12" s="255"/>
      <c r="HL12" s="255"/>
      <c r="HM12" s="255"/>
      <c r="HN12" s="255"/>
      <c r="HO12" s="255"/>
      <c r="HP12" s="255"/>
      <c r="HQ12" s="255"/>
      <c r="HR12" s="255"/>
      <c r="HS12" s="255"/>
      <c r="HT12" s="255"/>
      <c r="HU12" s="255"/>
      <c r="HV12" s="255"/>
      <c r="HW12" s="255"/>
      <c r="HX12" s="255"/>
      <c r="HY12" s="255"/>
      <c r="HZ12" s="255"/>
      <c r="IA12" s="255"/>
      <c r="IB12" s="255"/>
      <c r="IC12" s="255"/>
      <c r="ID12" s="255"/>
      <c r="IE12" s="255"/>
      <c r="IF12" s="255"/>
      <c r="IG12" s="255"/>
      <c r="IH12" s="255"/>
      <c r="II12" s="255"/>
      <c r="IJ12" s="255"/>
      <c r="IK12" s="255"/>
      <c r="IL12" s="255"/>
      <c r="IM12" s="255"/>
      <c r="IN12" s="255"/>
      <c r="IO12" s="255"/>
      <c r="IP12" s="255"/>
      <c r="IQ12" s="255"/>
      <c r="IR12" s="255"/>
      <c r="IS12" s="255"/>
      <c r="IT12" s="255"/>
      <c r="IU12" s="255"/>
      <c r="IV12" s="255"/>
    </row>
    <row r="13" spans="1:256" s="258" customFormat="1" ht="19.5" customHeight="1">
      <c r="A13" s="105" t="s">
        <v>318</v>
      </c>
      <c r="B13" s="279">
        <v>225</v>
      </c>
      <c r="C13" s="280">
        <v>8</v>
      </c>
      <c r="D13" s="26"/>
      <c r="E13" s="26"/>
      <c r="F13" s="52"/>
      <c r="G13" s="52"/>
      <c r="H13" s="52"/>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c r="EI13" s="255"/>
      <c r="EJ13" s="255"/>
      <c r="EK13" s="255"/>
      <c r="EL13" s="255"/>
      <c r="EM13" s="255"/>
      <c r="EN13" s="255"/>
      <c r="EO13" s="255"/>
      <c r="EP13" s="255"/>
      <c r="EQ13" s="255"/>
      <c r="ER13" s="255"/>
      <c r="ES13" s="255"/>
      <c r="ET13" s="255"/>
      <c r="EU13" s="255"/>
      <c r="EV13" s="255"/>
      <c r="EW13" s="255"/>
      <c r="EX13" s="255"/>
      <c r="EY13" s="255"/>
      <c r="EZ13" s="255"/>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5"/>
      <c r="FY13" s="255"/>
      <c r="FZ13" s="255"/>
      <c r="GA13" s="255"/>
      <c r="GB13" s="255"/>
      <c r="GC13" s="255"/>
      <c r="GD13" s="255"/>
      <c r="GE13" s="255"/>
      <c r="GF13" s="255"/>
      <c r="GG13" s="255"/>
      <c r="GH13" s="255"/>
      <c r="GI13" s="255"/>
      <c r="GJ13" s="255"/>
      <c r="GK13" s="255"/>
      <c r="GL13" s="255"/>
      <c r="GM13" s="255"/>
      <c r="GN13" s="255"/>
      <c r="GO13" s="255"/>
      <c r="GP13" s="255"/>
      <c r="GQ13" s="255"/>
      <c r="GR13" s="255"/>
      <c r="GS13" s="255"/>
      <c r="GT13" s="255"/>
      <c r="GU13" s="255"/>
      <c r="GV13" s="255"/>
      <c r="GW13" s="255"/>
      <c r="GX13" s="255"/>
      <c r="GY13" s="255"/>
      <c r="GZ13" s="255"/>
      <c r="HA13" s="255"/>
      <c r="HB13" s="255"/>
      <c r="HC13" s="255"/>
      <c r="HD13" s="255"/>
      <c r="HE13" s="255"/>
      <c r="HF13" s="255"/>
      <c r="HG13" s="255"/>
      <c r="HH13" s="255"/>
      <c r="HI13" s="255"/>
      <c r="HJ13" s="255"/>
      <c r="HK13" s="255"/>
      <c r="HL13" s="255"/>
      <c r="HM13" s="255"/>
      <c r="HN13" s="255"/>
      <c r="HO13" s="255"/>
      <c r="HP13" s="255"/>
      <c r="HQ13" s="255"/>
      <c r="HR13" s="255"/>
      <c r="HS13" s="255"/>
      <c r="HT13" s="255"/>
      <c r="HU13" s="255"/>
      <c r="HV13" s="255"/>
      <c r="HW13" s="255"/>
      <c r="HX13" s="255"/>
      <c r="HY13" s="255"/>
      <c r="HZ13" s="255"/>
      <c r="IA13" s="255"/>
      <c r="IB13" s="255"/>
      <c r="IC13" s="255"/>
      <c r="ID13" s="255"/>
      <c r="IE13" s="255"/>
      <c r="IF13" s="255"/>
      <c r="IG13" s="255"/>
      <c r="IH13" s="255"/>
      <c r="II13" s="255"/>
      <c r="IJ13" s="255"/>
      <c r="IK13" s="255"/>
      <c r="IL13" s="255"/>
      <c r="IM13" s="255"/>
      <c r="IN13" s="255"/>
      <c r="IO13" s="255"/>
      <c r="IP13" s="255"/>
      <c r="IQ13" s="255"/>
      <c r="IR13" s="255"/>
      <c r="IS13" s="255"/>
      <c r="IT13" s="255"/>
      <c r="IU13" s="255"/>
      <c r="IV13" s="255"/>
    </row>
    <row r="14" spans="1:256" s="258" customFormat="1" ht="19.5" customHeight="1">
      <c r="A14" s="105" t="s">
        <v>319</v>
      </c>
      <c r="B14" s="279">
        <v>230</v>
      </c>
      <c r="C14" s="280">
        <v>13</v>
      </c>
      <c r="D14" s="26"/>
      <c r="E14" s="26"/>
      <c r="F14" s="52"/>
      <c r="G14" s="52"/>
      <c r="H14" s="52"/>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c r="EI14" s="255"/>
      <c r="EJ14" s="255"/>
      <c r="EK14" s="255"/>
      <c r="EL14" s="255"/>
      <c r="EM14" s="255"/>
      <c r="EN14" s="255"/>
      <c r="EO14" s="255"/>
      <c r="EP14" s="255"/>
      <c r="EQ14" s="255"/>
      <c r="ER14" s="255"/>
      <c r="ES14" s="255"/>
      <c r="ET14" s="255"/>
      <c r="EU14" s="255"/>
      <c r="EV14" s="255"/>
      <c r="EW14" s="255"/>
      <c r="EX14" s="255"/>
      <c r="EY14" s="255"/>
      <c r="EZ14" s="255"/>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5"/>
      <c r="FY14" s="255"/>
      <c r="FZ14" s="255"/>
      <c r="GA14" s="255"/>
      <c r="GB14" s="255"/>
      <c r="GC14" s="255"/>
      <c r="GD14" s="255"/>
      <c r="GE14" s="255"/>
      <c r="GF14" s="255"/>
      <c r="GG14" s="255"/>
      <c r="GH14" s="255"/>
      <c r="GI14" s="255"/>
      <c r="GJ14" s="255"/>
      <c r="GK14" s="255"/>
      <c r="GL14" s="255"/>
      <c r="GM14" s="255"/>
      <c r="GN14" s="255"/>
      <c r="GO14" s="255"/>
      <c r="GP14" s="255"/>
      <c r="GQ14" s="255"/>
      <c r="GR14" s="255"/>
      <c r="GS14" s="255"/>
      <c r="GT14" s="255"/>
      <c r="GU14" s="255"/>
      <c r="GV14" s="255"/>
      <c r="GW14" s="255"/>
      <c r="GX14" s="255"/>
      <c r="GY14" s="255"/>
      <c r="GZ14" s="255"/>
      <c r="HA14" s="255"/>
      <c r="HB14" s="255"/>
      <c r="HC14" s="255"/>
      <c r="HD14" s="255"/>
      <c r="HE14" s="255"/>
      <c r="HF14" s="255"/>
      <c r="HG14" s="255"/>
      <c r="HH14" s="255"/>
      <c r="HI14" s="255"/>
      <c r="HJ14" s="255"/>
      <c r="HK14" s="255"/>
      <c r="HL14" s="255"/>
      <c r="HM14" s="255"/>
      <c r="HN14" s="255"/>
      <c r="HO14" s="255"/>
      <c r="HP14" s="255"/>
      <c r="HQ14" s="255"/>
      <c r="HR14" s="255"/>
      <c r="HS14" s="255"/>
      <c r="HT14" s="255"/>
      <c r="HU14" s="255"/>
      <c r="HV14" s="255"/>
      <c r="HW14" s="255"/>
      <c r="HX14" s="255"/>
      <c r="HY14" s="255"/>
      <c r="HZ14" s="255"/>
      <c r="IA14" s="255"/>
      <c r="IB14" s="255"/>
      <c r="IC14" s="255"/>
      <c r="ID14" s="255"/>
      <c r="IE14" s="255"/>
      <c r="IF14" s="255"/>
      <c r="IG14" s="255"/>
      <c r="IH14" s="255"/>
      <c r="II14" s="255"/>
      <c r="IJ14" s="255"/>
      <c r="IK14" s="255"/>
      <c r="IL14" s="255"/>
      <c r="IM14" s="255"/>
      <c r="IN14" s="255"/>
      <c r="IO14" s="255"/>
      <c r="IP14" s="255"/>
      <c r="IQ14" s="255"/>
      <c r="IR14" s="255"/>
      <c r="IS14" s="255"/>
      <c r="IT14" s="255"/>
      <c r="IU14" s="255"/>
      <c r="IV14" s="255"/>
    </row>
    <row r="15" spans="1:256" s="258" customFormat="1" ht="19.5" customHeight="1">
      <c r="A15" s="105" t="s">
        <v>320</v>
      </c>
      <c r="B15" s="279">
        <v>10</v>
      </c>
      <c r="C15" s="280">
        <v>2</v>
      </c>
      <c r="D15" s="26"/>
      <c r="E15" s="26"/>
      <c r="F15" s="52"/>
      <c r="G15" s="52"/>
      <c r="H15" s="52"/>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255"/>
      <c r="EU15" s="255"/>
      <c r="EV15" s="255"/>
      <c r="EW15" s="255"/>
      <c r="EX15" s="255"/>
      <c r="EY15" s="255"/>
      <c r="EZ15" s="255"/>
      <c r="FA15" s="255"/>
      <c r="FB15" s="255"/>
      <c r="FC15" s="255"/>
      <c r="FD15" s="255"/>
      <c r="FE15" s="255"/>
      <c r="FF15" s="255"/>
      <c r="FG15" s="255"/>
      <c r="FH15" s="255"/>
      <c r="FI15" s="255"/>
      <c r="FJ15" s="255"/>
      <c r="FK15" s="255"/>
      <c r="FL15" s="255"/>
      <c r="FM15" s="255"/>
      <c r="FN15" s="255"/>
      <c r="FO15" s="255"/>
      <c r="FP15" s="255"/>
      <c r="FQ15" s="255"/>
      <c r="FR15" s="255"/>
      <c r="FS15" s="255"/>
      <c r="FT15" s="255"/>
      <c r="FU15" s="255"/>
      <c r="FV15" s="255"/>
      <c r="FW15" s="255"/>
      <c r="FX15" s="255"/>
      <c r="FY15" s="255"/>
      <c r="FZ15" s="255"/>
      <c r="GA15" s="255"/>
      <c r="GB15" s="255"/>
      <c r="GC15" s="255"/>
      <c r="GD15" s="255"/>
      <c r="GE15" s="255"/>
      <c r="GF15" s="255"/>
      <c r="GG15" s="255"/>
      <c r="GH15" s="255"/>
      <c r="GI15" s="255"/>
      <c r="GJ15" s="255"/>
      <c r="GK15" s="255"/>
      <c r="GL15" s="255"/>
      <c r="GM15" s="255"/>
      <c r="GN15" s="255"/>
      <c r="GO15" s="255"/>
      <c r="GP15" s="255"/>
      <c r="GQ15" s="255"/>
      <c r="GR15" s="255"/>
      <c r="GS15" s="255"/>
      <c r="GT15" s="255"/>
      <c r="GU15" s="255"/>
      <c r="GV15" s="255"/>
      <c r="GW15" s="255"/>
      <c r="GX15" s="255"/>
      <c r="GY15" s="255"/>
      <c r="GZ15" s="255"/>
      <c r="HA15" s="255"/>
      <c r="HB15" s="255"/>
      <c r="HC15" s="255"/>
      <c r="HD15" s="255"/>
      <c r="HE15" s="255"/>
      <c r="HF15" s="255"/>
      <c r="HG15" s="255"/>
      <c r="HH15" s="255"/>
      <c r="HI15" s="255"/>
      <c r="HJ15" s="255"/>
      <c r="HK15" s="255"/>
      <c r="HL15" s="255"/>
      <c r="HM15" s="255"/>
      <c r="HN15" s="255"/>
      <c r="HO15" s="255"/>
      <c r="HP15" s="255"/>
      <c r="HQ15" s="255"/>
      <c r="HR15" s="255"/>
      <c r="HS15" s="255"/>
      <c r="HT15" s="255"/>
      <c r="HU15" s="255"/>
      <c r="HV15" s="255"/>
      <c r="HW15" s="255"/>
      <c r="HX15" s="255"/>
      <c r="HY15" s="255"/>
      <c r="HZ15" s="255"/>
      <c r="IA15" s="255"/>
      <c r="IB15" s="255"/>
      <c r="IC15" s="255"/>
      <c r="ID15" s="255"/>
      <c r="IE15" s="255"/>
      <c r="IF15" s="255"/>
      <c r="IG15" s="255"/>
      <c r="IH15" s="255"/>
      <c r="II15" s="255"/>
      <c r="IJ15" s="255"/>
      <c r="IK15" s="255"/>
      <c r="IL15" s="255"/>
      <c r="IM15" s="255"/>
      <c r="IN15" s="255"/>
      <c r="IO15" s="255"/>
      <c r="IP15" s="255"/>
      <c r="IQ15" s="255"/>
      <c r="IR15" s="255"/>
      <c r="IS15" s="255"/>
      <c r="IT15" s="255"/>
      <c r="IU15" s="255"/>
      <c r="IV15" s="255"/>
    </row>
    <row r="16" spans="1:256" s="258" customFormat="1" ht="19.5" customHeight="1">
      <c r="A16" s="105" t="s">
        <v>321</v>
      </c>
      <c r="B16" s="279">
        <v>190</v>
      </c>
      <c r="C16" s="280">
        <v>6</v>
      </c>
      <c r="D16" s="26"/>
      <c r="E16" s="26"/>
      <c r="F16" s="52"/>
      <c r="G16" s="52"/>
      <c r="H16" s="52"/>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255"/>
      <c r="EU16" s="255"/>
      <c r="EV16" s="255"/>
      <c r="EW16" s="255"/>
      <c r="EX16" s="255"/>
      <c r="EY16" s="255"/>
      <c r="EZ16" s="255"/>
      <c r="FA16" s="255"/>
      <c r="FB16" s="255"/>
      <c r="FC16" s="255"/>
      <c r="FD16" s="255"/>
      <c r="FE16" s="255"/>
      <c r="FF16" s="255"/>
      <c r="FG16" s="255"/>
      <c r="FH16" s="255"/>
      <c r="FI16" s="255"/>
      <c r="FJ16" s="255"/>
      <c r="FK16" s="255"/>
      <c r="FL16" s="255"/>
      <c r="FM16" s="255"/>
      <c r="FN16" s="255"/>
      <c r="FO16" s="255"/>
      <c r="FP16" s="255"/>
      <c r="FQ16" s="255"/>
      <c r="FR16" s="255"/>
      <c r="FS16" s="255"/>
      <c r="FT16" s="255"/>
      <c r="FU16" s="255"/>
      <c r="FV16" s="255"/>
      <c r="FW16" s="255"/>
      <c r="FX16" s="255"/>
      <c r="FY16" s="255"/>
      <c r="FZ16" s="255"/>
      <c r="GA16" s="255"/>
      <c r="GB16" s="255"/>
      <c r="GC16" s="255"/>
      <c r="GD16" s="255"/>
      <c r="GE16" s="255"/>
      <c r="GF16" s="255"/>
      <c r="GG16" s="255"/>
      <c r="GH16" s="255"/>
      <c r="GI16" s="255"/>
      <c r="GJ16" s="255"/>
      <c r="GK16" s="255"/>
      <c r="GL16" s="255"/>
      <c r="GM16" s="255"/>
      <c r="GN16" s="255"/>
      <c r="GO16" s="255"/>
      <c r="GP16" s="255"/>
      <c r="GQ16" s="255"/>
      <c r="GR16" s="255"/>
      <c r="GS16" s="255"/>
      <c r="GT16" s="255"/>
      <c r="GU16" s="255"/>
      <c r="GV16" s="255"/>
      <c r="GW16" s="255"/>
      <c r="GX16" s="255"/>
      <c r="GY16" s="255"/>
      <c r="GZ16" s="255"/>
      <c r="HA16" s="255"/>
      <c r="HB16" s="255"/>
      <c r="HC16" s="255"/>
      <c r="HD16" s="255"/>
      <c r="HE16" s="255"/>
      <c r="HF16" s="255"/>
      <c r="HG16" s="255"/>
      <c r="HH16" s="255"/>
      <c r="HI16" s="255"/>
      <c r="HJ16" s="255"/>
      <c r="HK16" s="255"/>
      <c r="HL16" s="255"/>
      <c r="HM16" s="255"/>
      <c r="HN16" s="255"/>
      <c r="HO16" s="255"/>
      <c r="HP16" s="255"/>
      <c r="HQ16" s="255"/>
      <c r="HR16" s="255"/>
      <c r="HS16" s="255"/>
      <c r="HT16" s="255"/>
      <c r="HU16" s="255"/>
      <c r="HV16" s="255"/>
      <c r="HW16" s="255"/>
      <c r="HX16" s="255"/>
      <c r="HY16" s="255"/>
      <c r="HZ16" s="255"/>
      <c r="IA16" s="255"/>
      <c r="IB16" s="255"/>
      <c r="IC16" s="255"/>
      <c r="ID16" s="255"/>
      <c r="IE16" s="255"/>
      <c r="IF16" s="255"/>
      <c r="IG16" s="255"/>
      <c r="IH16" s="255"/>
      <c r="II16" s="255"/>
      <c r="IJ16" s="255"/>
      <c r="IK16" s="255"/>
      <c r="IL16" s="255"/>
      <c r="IM16" s="255"/>
      <c r="IN16" s="255"/>
      <c r="IO16" s="255"/>
      <c r="IP16" s="255"/>
      <c r="IQ16" s="255"/>
      <c r="IR16" s="255"/>
      <c r="IS16" s="255"/>
      <c r="IT16" s="255"/>
      <c r="IU16" s="255"/>
      <c r="IV16" s="255"/>
    </row>
    <row r="17" spans="1:256" s="258" customFormat="1" ht="19.5" customHeight="1">
      <c r="A17" s="105" t="s">
        <v>322</v>
      </c>
      <c r="B17" s="279">
        <v>230</v>
      </c>
      <c r="C17" s="280">
        <v>13</v>
      </c>
      <c r="D17" s="26"/>
      <c r="E17" s="26"/>
      <c r="F17" s="52"/>
      <c r="G17" s="52"/>
      <c r="H17" s="52"/>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255"/>
      <c r="EU17" s="255"/>
      <c r="EV17" s="255"/>
      <c r="EW17" s="255"/>
      <c r="EX17" s="255"/>
      <c r="EY17" s="255"/>
      <c r="EZ17" s="255"/>
      <c r="FA17" s="255"/>
      <c r="FB17" s="255"/>
      <c r="FC17" s="255"/>
      <c r="FD17" s="255"/>
      <c r="FE17" s="255"/>
      <c r="FF17" s="255"/>
      <c r="FG17" s="255"/>
      <c r="FH17" s="255"/>
      <c r="FI17" s="255"/>
      <c r="FJ17" s="255"/>
      <c r="FK17" s="255"/>
      <c r="FL17" s="255"/>
      <c r="FM17" s="255"/>
      <c r="FN17" s="255"/>
      <c r="FO17" s="255"/>
      <c r="FP17" s="255"/>
      <c r="FQ17" s="255"/>
      <c r="FR17" s="255"/>
      <c r="FS17" s="255"/>
      <c r="FT17" s="255"/>
      <c r="FU17" s="255"/>
      <c r="FV17" s="255"/>
      <c r="FW17" s="255"/>
      <c r="FX17" s="255"/>
      <c r="FY17" s="255"/>
      <c r="FZ17" s="255"/>
      <c r="GA17" s="255"/>
      <c r="GB17" s="255"/>
      <c r="GC17" s="255"/>
      <c r="GD17" s="255"/>
      <c r="GE17" s="255"/>
      <c r="GF17" s="255"/>
      <c r="GG17" s="255"/>
      <c r="GH17" s="255"/>
      <c r="GI17" s="255"/>
      <c r="GJ17" s="255"/>
      <c r="GK17" s="255"/>
      <c r="GL17" s="255"/>
      <c r="GM17" s="255"/>
      <c r="GN17" s="255"/>
      <c r="GO17" s="255"/>
      <c r="GP17" s="255"/>
      <c r="GQ17" s="255"/>
      <c r="GR17" s="255"/>
      <c r="GS17" s="255"/>
      <c r="GT17" s="255"/>
      <c r="GU17" s="255"/>
      <c r="GV17" s="255"/>
      <c r="GW17" s="255"/>
      <c r="GX17" s="255"/>
      <c r="GY17" s="255"/>
      <c r="GZ17" s="255"/>
      <c r="HA17" s="255"/>
      <c r="HB17" s="255"/>
      <c r="HC17" s="255"/>
      <c r="HD17" s="255"/>
      <c r="HE17" s="255"/>
      <c r="HF17" s="255"/>
      <c r="HG17" s="255"/>
      <c r="HH17" s="255"/>
      <c r="HI17" s="255"/>
      <c r="HJ17" s="255"/>
      <c r="HK17" s="255"/>
      <c r="HL17" s="255"/>
      <c r="HM17" s="255"/>
      <c r="HN17" s="255"/>
      <c r="HO17" s="255"/>
      <c r="HP17" s="255"/>
      <c r="HQ17" s="255"/>
      <c r="HR17" s="255"/>
      <c r="HS17" s="255"/>
      <c r="HT17" s="255"/>
      <c r="HU17" s="255"/>
      <c r="HV17" s="255"/>
      <c r="HW17" s="255"/>
      <c r="HX17" s="255"/>
      <c r="HY17" s="255"/>
      <c r="HZ17" s="255"/>
      <c r="IA17" s="255"/>
      <c r="IB17" s="255"/>
      <c r="IC17" s="255"/>
      <c r="ID17" s="255"/>
      <c r="IE17" s="255"/>
      <c r="IF17" s="255"/>
      <c r="IG17" s="255"/>
      <c r="IH17" s="255"/>
      <c r="II17" s="255"/>
      <c r="IJ17" s="255"/>
      <c r="IK17" s="255"/>
      <c r="IL17" s="255"/>
      <c r="IM17" s="255"/>
      <c r="IN17" s="255"/>
      <c r="IO17" s="255"/>
      <c r="IP17" s="255"/>
      <c r="IQ17" s="255"/>
      <c r="IR17" s="255"/>
      <c r="IS17" s="255"/>
      <c r="IT17" s="255"/>
      <c r="IU17" s="255"/>
      <c r="IV17" s="255"/>
    </row>
    <row r="18" spans="1:256" s="258" customFormat="1" ht="19.5" customHeight="1">
      <c r="A18" s="105" t="s">
        <v>323</v>
      </c>
      <c r="B18" s="279">
        <v>190</v>
      </c>
      <c r="C18" s="280">
        <v>6</v>
      </c>
      <c r="D18" s="26"/>
      <c r="E18" s="26"/>
      <c r="F18" s="52"/>
      <c r="G18" s="52"/>
      <c r="H18" s="5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5"/>
      <c r="EN18" s="255"/>
      <c r="EO18" s="255"/>
      <c r="EP18" s="255"/>
      <c r="EQ18" s="255"/>
      <c r="ER18" s="255"/>
      <c r="ES18" s="255"/>
      <c r="ET18" s="255"/>
      <c r="EU18" s="255"/>
      <c r="EV18" s="255"/>
      <c r="EW18" s="255"/>
      <c r="EX18" s="255"/>
      <c r="EY18" s="255"/>
      <c r="EZ18" s="255"/>
      <c r="FA18" s="255"/>
      <c r="FB18" s="255"/>
      <c r="FC18" s="255"/>
      <c r="FD18" s="255"/>
      <c r="FE18" s="255"/>
      <c r="FF18" s="255"/>
      <c r="FG18" s="255"/>
      <c r="FH18" s="255"/>
      <c r="FI18" s="255"/>
      <c r="FJ18" s="255"/>
      <c r="FK18" s="255"/>
      <c r="FL18" s="255"/>
      <c r="FM18" s="255"/>
      <c r="FN18" s="255"/>
      <c r="FO18" s="255"/>
      <c r="FP18" s="255"/>
      <c r="FQ18" s="255"/>
      <c r="FR18" s="255"/>
      <c r="FS18" s="255"/>
      <c r="FT18" s="255"/>
      <c r="FU18" s="255"/>
      <c r="FV18" s="255"/>
      <c r="FW18" s="255"/>
      <c r="FX18" s="255"/>
      <c r="FY18" s="255"/>
      <c r="FZ18" s="255"/>
      <c r="GA18" s="255"/>
      <c r="GB18" s="255"/>
      <c r="GC18" s="255"/>
      <c r="GD18" s="255"/>
      <c r="GE18" s="255"/>
      <c r="GF18" s="255"/>
      <c r="GG18" s="255"/>
      <c r="GH18" s="255"/>
      <c r="GI18" s="255"/>
      <c r="GJ18" s="255"/>
      <c r="GK18" s="255"/>
      <c r="GL18" s="255"/>
      <c r="GM18" s="255"/>
      <c r="GN18" s="255"/>
      <c r="GO18" s="255"/>
      <c r="GP18" s="255"/>
      <c r="GQ18" s="255"/>
      <c r="GR18" s="255"/>
      <c r="GS18" s="255"/>
      <c r="GT18" s="255"/>
      <c r="GU18" s="255"/>
      <c r="GV18" s="255"/>
      <c r="GW18" s="255"/>
      <c r="GX18" s="255"/>
      <c r="GY18" s="255"/>
      <c r="GZ18" s="255"/>
      <c r="HA18" s="255"/>
      <c r="HB18" s="255"/>
      <c r="HC18" s="255"/>
      <c r="HD18" s="255"/>
      <c r="HE18" s="255"/>
      <c r="HF18" s="255"/>
      <c r="HG18" s="255"/>
      <c r="HH18" s="255"/>
      <c r="HI18" s="255"/>
      <c r="HJ18" s="255"/>
      <c r="HK18" s="255"/>
      <c r="HL18" s="255"/>
      <c r="HM18" s="255"/>
      <c r="HN18" s="255"/>
      <c r="HO18" s="255"/>
      <c r="HP18" s="255"/>
      <c r="HQ18" s="255"/>
      <c r="HR18" s="255"/>
      <c r="HS18" s="255"/>
      <c r="HT18" s="255"/>
      <c r="HU18" s="255"/>
      <c r="HV18" s="255"/>
      <c r="HW18" s="255"/>
      <c r="HX18" s="255"/>
      <c r="HY18" s="255"/>
      <c r="HZ18" s="255"/>
      <c r="IA18" s="255"/>
      <c r="IB18" s="255"/>
      <c r="IC18" s="255"/>
      <c r="ID18" s="255"/>
      <c r="IE18" s="255"/>
      <c r="IF18" s="255"/>
      <c r="IG18" s="255"/>
      <c r="IH18" s="255"/>
      <c r="II18" s="255"/>
      <c r="IJ18" s="255"/>
      <c r="IK18" s="255"/>
      <c r="IL18" s="255"/>
      <c r="IM18" s="255"/>
      <c r="IN18" s="255"/>
      <c r="IO18" s="255"/>
      <c r="IP18" s="255"/>
      <c r="IQ18" s="255"/>
      <c r="IR18" s="255"/>
      <c r="IS18" s="255"/>
      <c r="IT18" s="255"/>
      <c r="IU18" s="255"/>
      <c r="IV18" s="255"/>
    </row>
    <row r="19" spans="1:256" s="258" customFormat="1" ht="19.5" customHeight="1">
      <c r="A19" s="105" t="s">
        <v>324</v>
      </c>
      <c r="B19" s="279">
        <v>225</v>
      </c>
      <c r="C19" s="280">
        <v>8</v>
      </c>
      <c r="D19" s="26"/>
      <c r="E19" s="26"/>
      <c r="F19" s="52"/>
      <c r="G19" s="52"/>
      <c r="H19" s="52"/>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c r="CD19" s="255"/>
      <c r="CE19" s="255"/>
      <c r="CF19" s="255"/>
      <c r="CG19" s="255"/>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5"/>
      <c r="FA19" s="255"/>
      <c r="FB19" s="255"/>
      <c r="FC19" s="255"/>
      <c r="FD19" s="255"/>
      <c r="FE19" s="255"/>
      <c r="FF19" s="255"/>
      <c r="FG19" s="255"/>
      <c r="FH19" s="255"/>
      <c r="FI19" s="255"/>
      <c r="FJ19" s="255"/>
      <c r="FK19" s="255"/>
      <c r="FL19" s="255"/>
      <c r="FM19" s="255"/>
      <c r="FN19" s="255"/>
      <c r="FO19" s="255"/>
      <c r="FP19" s="255"/>
      <c r="FQ19" s="255"/>
      <c r="FR19" s="255"/>
      <c r="FS19" s="255"/>
      <c r="FT19" s="255"/>
      <c r="FU19" s="255"/>
      <c r="FV19" s="255"/>
      <c r="FW19" s="255"/>
      <c r="FX19" s="255"/>
      <c r="FY19" s="255"/>
      <c r="FZ19" s="255"/>
      <c r="GA19" s="255"/>
      <c r="GB19" s="255"/>
      <c r="GC19" s="255"/>
      <c r="GD19" s="255"/>
      <c r="GE19" s="255"/>
      <c r="GF19" s="255"/>
      <c r="GG19" s="255"/>
      <c r="GH19" s="255"/>
      <c r="GI19" s="255"/>
      <c r="GJ19" s="255"/>
      <c r="GK19" s="255"/>
      <c r="GL19" s="255"/>
      <c r="GM19" s="255"/>
      <c r="GN19" s="255"/>
      <c r="GO19" s="255"/>
      <c r="GP19" s="255"/>
      <c r="GQ19" s="255"/>
      <c r="GR19" s="255"/>
      <c r="GS19" s="255"/>
      <c r="GT19" s="255"/>
      <c r="GU19" s="255"/>
      <c r="GV19" s="255"/>
      <c r="GW19" s="255"/>
      <c r="GX19" s="255"/>
      <c r="GY19" s="255"/>
      <c r="GZ19" s="255"/>
      <c r="HA19" s="255"/>
      <c r="HB19" s="255"/>
      <c r="HC19" s="255"/>
      <c r="HD19" s="255"/>
      <c r="HE19" s="255"/>
      <c r="HF19" s="255"/>
      <c r="HG19" s="255"/>
      <c r="HH19" s="255"/>
      <c r="HI19" s="255"/>
      <c r="HJ19" s="255"/>
      <c r="HK19" s="255"/>
      <c r="HL19" s="255"/>
      <c r="HM19" s="255"/>
      <c r="HN19" s="255"/>
      <c r="HO19" s="255"/>
      <c r="HP19" s="255"/>
      <c r="HQ19" s="255"/>
      <c r="HR19" s="255"/>
      <c r="HS19" s="255"/>
      <c r="HT19" s="255"/>
      <c r="HU19" s="255"/>
      <c r="HV19" s="255"/>
      <c r="HW19" s="255"/>
      <c r="HX19" s="255"/>
      <c r="HY19" s="255"/>
      <c r="HZ19" s="255"/>
      <c r="IA19" s="255"/>
      <c r="IB19" s="255"/>
      <c r="IC19" s="255"/>
      <c r="ID19" s="255"/>
      <c r="IE19" s="255"/>
      <c r="IF19" s="255"/>
      <c r="IG19" s="255"/>
      <c r="IH19" s="255"/>
      <c r="II19" s="255"/>
      <c r="IJ19" s="255"/>
      <c r="IK19" s="255"/>
      <c r="IL19" s="255"/>
      <c r="IM19" s="255"/>
      <c r="IN19" s="255"/>
      <c r="IO19" s="255"/>
      <c r="IP19" s="255"/>
      <c r="IQ19" s="255"/>
      <c r="IR19" s="255"/>
      <c r="IS19" s="255"/>
      <c r="IT19" s="255"/>
      <c r="IU19" s="255"/>
      <c r="IV19" s="255"/>
    </row>
    <row r="20" spans="1:256" s="258" customFormat="1" ht="19.5" customHeight="1">
      <c r="A20" s="105" t="s">
        <v>325</v>
      </c>
      <c r="B20" s="279">
        <v>230</v>
      </c>
      <c r="C20" s="280">
        <v>13</v>
      </c>
      <c r="D20" s="26"/>
      <c r="E20" s="26"/>
      <c r="F20" s="52"/>
      <c r="G20" s="52"/>
      <c r="H20" s="52"/>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c r="DP20" s="255"/>
      <c r="DQ20" s="255"/>
      <c r="DR20" s="255"/>
      <c r="DS20" s="255"/>
      <c r="DT20" s="255"/>
      <c r="DU20" s="255"/>
      <c r="DV20" s="255"/>
      <c r="DW20" s="255"/>
      <c r="DX20" s="255"/>
      <c r="DY20" s="255"/>
      <c r="DZ20" s="255"/>
      <c r="EA20" s="255"/>
      <c r="EB20" s="255"/>
      <c r="EC20" s="255"/>
      <c r="ED20" s="255"/>
      <c r="EE20" s="255"/>
      <c r="EF20" s="255"/>
      <c r="EG20" s="255"/>
      <c r="EH20" s="255"/>
      <c r="EI20" s="255"/>
      <c r="EJ20" s="255"/>
      <c r="EK20" s="255"/>
      <c r="EL20" s="255"/>
      <c r="EM20" s="255"/>
      <c r="EN20" s="255"/>
      <c r="EO20" s="255"/>
      <c r="EP20" s="255"/>
      <c r="EQ20" s="255"/>
      <c r="ER20" s="255"/>
      <c r="ES20" s="255"/>
      <c r="ET20" s="255"/>
      <c r="EU20" s="255"/>
      <c r="EV20" s="255"/>
      <c r="EW20" s="255"/>
      <c r="EX20" s="255"/>
      <c r="EY20" s="255"/>
      <c r="EZ20" s="255"/>
      <c r="FA20" s="255"/>
      <c r="FB20" s="255"/>
      <c r="FC20" s="255"/>
      <c r="FD20" s="255"/>
      <c r="FE20" s="255"/>
      <c r="FF20" s="255"/>
      <c r="FG20" s="255"/>
      <c r="FH20" s="255"/>
      <c r="FI20" s="255"/>
      <c r="FJ20" s="255"/>
      <c r="FK20" s="255"/>
      <c r="FL20" s="255"/>
      <c r="FM20" s="255"/>
      <c r="FN20" s="255"/>
      <c r="FO20" s="255"/>
      <c r="FP20" s="255"/>
      <c r="FQ20" s="255"/>
      <c r="FR20" s="255"/>
      <c r="FS20" s="255"/>
      <c r="FT20" s="255"/>
      <c r="FU20" s="255"/>
      <c r="FV20" s="255"/>
      <c r="FW20" s="255"/>
      <c r="FX20" s="255"/>
      <c r="FY20" s="255"/>
      <c r="FZ20" s="255"/>
      <c r="GA20" s="255"/>
      <c r="GB20" s="255"/>
      <c r="GC20" s="255"/>
      <c r="GD20" s="255"/>
      <c r="GE20" s="255"/>
      <c r="GF20" s="255"/>
      <c r="GG20" s="255"/>
      <c r="GH20" s="255"/>
      <c r="GI20" s="255"/>
      <c r="GJ20" s="255"/>
      <c r="GK20" s="255"/>
      <c r="GL20" s="255"/>
      <c r="GM20" s="255"/>
      <c r="GN20" s="255"/>
      <c r="GO20" s="255"/>
      <c r="GP20" s="255"/>
      <c r="GQ20" s="255"/>
      <c r="GR20" s="255"/>
      <c r="GS20" s="255"/>
      <c r="GT20" s="255"/>
      <c r="GU20" s="255"/>
      <c r="GV20" s="255"/>
      <c r="GW20" s="255"/>
      <c r="GX20" s="255"/>
      <c r="GY20" s="255"/>
      <c r="GZ20" s="255"/>
      <c r="HA20" s="255"/>
      <c r="HB20" s="255"/>
      <c r="HC20" s="255"/>
      <c r="HD20" s="255"/>
      <c r="HE20" s="255"/>
      <c r="HF20" s="255"/>
      <c r="HG20" s="255"/>
      <c r="HH20" s="255"/>
      <c r="HI20" s="255"/>
      <c r="HJ20" s="255"/>
      <c r="HK20" s="255"/>
      <c r="HL20" s="255"/>
      <c r="HM20" s="255"/>
      <c r="HN20" s="255"/>
      <c r="HO20" s="255"/>
      <c r="HP20" s="255"/>
      <c r="HQ20" s="255"/>
      <c r="HR20" s="255"/>
      <c r="HS20" s="255"/>
      <c r="HT20" s="255"/>
      <c r="HU20" s="255"/>
      <c r="HV20" s="255"/>
      <c r="HW20" s="255"/>
      <c r="HX20" s="255"/>
      <c r="HY20" s="255"/>
      <c r="HZ20" s="255"/>
      <c r="IA20" s="255"/>
      <c r="IB20" s="255"/>
      <c r="IC20" s="255"/>
      <c r="ID20" s="255"/>
      <c r="IE20" s="255"/>
      <c r="IF20" s="255"/>
      <c r="IG20" s="255"/>
      <c r="IH20" s="255"/>
      <c r="II20" s="255"/>
      <c r="IJ20" s="255"/>
      <c r="IK20" s="255"/>
      <c r="IL20" s="255"/>
      <c r="IM20" s="255"/>
      <c r="IN20" s="255"/>
      <c r="IO20" s="255"/>
      <c r="IP20" s="255"/>
      <c r="IQ20" s="255"/>
      <c r="IR20" s="255"/>
      <c r="IS20" s="255"/>
      <c r="IT20" s="255"/>
      <c r="IU20" s="255"/>
      <c r="IV20" s="255"/>
    </row>
    <row r="21" spans="1:256" s="258" customFormat="1" ht="19.5" customHeight="1">
      <c r="A21" s="105" t="s">
        <v>326</v>
      </c>
      <c r="B21" s="279">
        <v>230</v>
      </c>
      <c r="C21" s="280">
        <v>13</v>
      </c>
      <c r="D21" s="26"/>
      <c r="E21" s="26"/>
      <c r="F21" s="52"/>
      <c r="G21" s="52"/>
      <c r="H21" s="52"/>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c r="CD21" s="255"/>
      <c r="CE21" s="255"/>
      <c r="CF21" s="255"/>
      <c r="CG21" s="255"/>
      <c r="CH21" s="255"/>
      <c r="CI21" s="255"/>
      <c r="CJ21" s="255"/>
      <c r="CK21" s="255"/>
      <c r="CL21" s="255"/>
      <c r="CM21" s="255"/>
      <c r="CN21" s="255"/>
      <c r="CO21" s="255"/>
      <c r="CP21" s="255"/>
      <c r="CQ21" s="255"/>
      <c r="CR21" s="255"/>
      <c r="CS21" s="255"/>
      <c r="CT21" s="255"/>
      <c r="CU21" s="255"/>
      <c r="CV21" s="255"/>
      <c r="CW21" s="255"/>
      <c r="CX21" s="255"/>
      <c r="CY21" s="255"/>
      <c r="CZ21" s="255"/>
      <c r="DA21" s="255"/>
      <c r="DB21" s="255"/>
      <c r="DC21" s="255"/>
      <c r="DD21" s="255"/>
      <c r="DE21" s="255"/>
      <c r="DF21" s="255"/>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55"/>
      <c r="EN21" s="255"/>
      <c r="EO21" s="255"/>
      <c r="EP21" s="255"/>
      <c r="EQ21" s="255"/>
      <c r="ER21" s="255"/>
      <c r="ES21" s="255"/>
      <c r="ET21" s="255"/>
      <c r="EU21" s="255"/>
      <c r="EV21" s="255"/>
      <c r="EW21" s="255"/>
      <c r="EX21" s="255"/>
      <c r="EY21" s="255"/>
      <c r="EZ21" s="255"/>
      <c r="FA21" s="255"/>
      <c r="FB21" s="255"/>
      <c r="FC21" s="255"/>
      <c r="FD21" s="255"/>
      <c r="FE21" s="255"/>
      <c r="FF21" s="255"/>
      <c r="FG21" s="255"/>
      <c r="FH21" s="255"/>
      <c r="FI21" s="255"/>
      <c r="FJ21" s="255"/>
      <c r="FK21" s="255"/>
      <c r="FL21" s="255"/>
      <c r="FM21" s="255"/>
      <c r="FN21" s="255"/>
      <c r="FO21" s="255"/>
      <c r="FP21" s="255"/>
      <c r="FQ21" s="255"/>
      <c r="FR21" s="255"/>
      <c r="FS21" s="255"/>
      <c r="FT21" s="255"/>
      <c r="FU21" s="255"/>
      <c r="FV21" s="255"/>
      <c r="FW21" s="255"/>
      <c r="FX21" s="255"/>
      <c r="FY21" s="255"/>
      <c r="FZ21" s="255"/>
      <c r="GA21" s="255"/>
      <c r="GB21" s="255"/>
      <c r="GC21" s="255"/>
      <c r="GD21" s="255"/>
      <c r="GE21" s="255"/>
      <c r="GF21" s="255"/>
      <c r="GG21" s="255"/>
      <c r="GH21" s="255"/>
      <c r="GI21" s="255"/>
      <c r="GJ21" s="255"/>
      <c r="GK21" s="255"/>
      <c r="GL21" s="255"/>
      <c r="GM21" s="255"/>
      <c r="GN21" s="255"/>
      <c r="GO21" s="255"/>
      <c r="GP21" s="255"/>
      <c r="GQ21" s="255"/>
      <c r="GR21" s="255"/>
      <c r="GS21" s="255"/>
      <c r="GT21" s="255"/>
      <c r="GU21" s="255"/>
      <c r="GV21" s="255"/>
      <c r="GW21" s="255"/>
      <c r="GX21" s="255"/>
      <c r="GY21" s="255"/>
      <c r="GZ21" s="255"/>
      <c r="HA21" s="255"/>
      <c r="HB21" s="255"/>
      <c r="HC21" s="255"/>
      <c r="HD21" s="255"/>
      <c r="HE21" s="255"/>
      <c r="HF21" s="255"/>
      <c r="HG21" s="255"/>
      <c r="HH21" s="255"/>
      <c r="HI21" s="255"/>
      <c r="HJ21" s="255"/>
      <c r="HK21" s="255"/>
      <c r="HL21" s="255"/>
      <c r="HM21" s="255"/>
      <c r="HN21" s="255"/>
      <c r="HO21" s="255"/>
      <c r="HP21" s="255"/>
      <c r="HQ21" s="255"/>
      <c r="HR21" s="255"/>
      <c r="HS21" s="255"/>
      <c r="HT21" s="255"/>
      <c r="HU21" s="255"/>
      <c r="HV21" s="255"/>
      <c r="HW21" s="255"/>
      <c r="HX21" s="255"/>
      <c r="HY21" s="255"/>
      <c r="HZ21" s="255"/>
      <c r="IA21" s="255"/>
      <c r="IB21" s="255"/>
      <c r="IC21" s="255"/>
      <c r="ID21" s="255"/>
      <c r="IE21" s="255"/>
      <c r="IF21" s="255"/>
      <c r="IG21" s="255"/>
      <c r="IH21" s="255"/>
      <c r="II21" s="255"/>
      <c r="IJ21" s="255"/>
      <c r="IK21" s="255"/>
      <c r="IL21" s="255"/>
      <c r="IM21" s="255"/>
      <c r="IN21" s="255"/>
      <c r="IO21" s="255"/>
      <c r="IP21" s="255"/>
      <c r="IQ21" s="255"/>
      <c r="IR21" s="255"/>
      <c r="IS21" s="255"/>
      <c r="IT21" s="255"/>
      <c r="IU21" s="255"/>
      <c r="IV21" s="255"/>
    </row>
    <row r="22" spans="1:256" s="258" customFormat="1" ht="19.5" customHeight="1">
      <c r="A22" s="105" t="s">
        <v>327</v>
      </c>
      <c r="B22" s="279">
        <v>225</v>
      </c>
      <c r="C22" s="280">
        <v>8</v>
      </c>
      <c r="D22" s="26"/>
      <c r="E22" s="26"/>
      <c r="F22" s="52"/>
      <c r="G22" s="52"/>
      <c r="H22" s="52"/>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255"/>
      <c r="CY22" s="255"/>
      <c r="CZ22" s="255"/>
      <c r="DA22" s="255"/>
      <c r="DB22" s="255"/>
      <c r="DC22" s="255"/>
      <c r="DD22" s="255"/>
      <c r="DE22" s="255"/>
      <c r="DF22" s="255"/>
      <c r="DG22" s="255"/>
      <c r="DH22" s="255"/>
      <c r="DI22" s="255"/>
      <c r="DJ22" s="255"/>
      <c r="DK22" s="255"/>
      <c r="DL22" s="255"/>
      <c r="DM22" s="255"/>
      <c r="DN22" s="255"/>
      <c r="DO22" s="255"/>
      <c r="DP22" s="255"/>
      <c r="DQ22" s="255"/>
      <c r="DR22" s="255"/>
      <c r="DS22" s="255"/>
      <c r="DT22" s="255"/>
      <c r="DU22" s="255"/>
      <c r="DV22" s="255"/>
      <c r="DW22" s="255"/>
      <c r="DX22" s="255"/>
      <c r="DY22" s="255"/>
      <c r="DZ22" s="255"/>
      <c r="EA22" s="255"/>
      <c r="EB22" s="255"/>
      <c r="EC22" s="255"/>
      <c r="ED22" s="255"/>
      <c r="EE22" s="255"/>
      <c r="EF22" s="255"/>
      <c r="EG22" s="255"/>
      <c r="EH22" s="255"/>
      <c r="EI22" s="255"/>
      <c r="EJ22" s="255"/>
      <c r="EK22" s="255"/>
      <c r="EL22" s="255"/>
      <c r="EM22" s="255"/>
      <c r="EN22" s="255"/>
      <c r="EO22" s="255"/>
      <c r="EP22" s="255"/>
      <c r="EQ22" s="255"/>
      <c r="ER22" s="255"/>
      <c r="ES22" s="255"/>
      <c r="ET22" s="255"/>
      <c r="EU22" s="255"/>
      <c r="EV22" s="255"/>
      <c r="EW22" s="255"/>
      <c r="EX22" s="255"/>
      <c r="EY22" s="255"/>
      <c r="EZ22" s="255"/>
      <c r="FA22" s="255"/>
      <c r="FB22" s="255"/>
      <c r="FC22" s="255"/>
      <c r="FD22" s="255"/>
      <c r="FE22" s="255"/>
      <c r="FF22" s="255"/>
      <c r="FG22" s="255"/>
      <c r="FH22" s="255"/>
      <c r="FI22" s="255"/>
      <c r="FJ22" s="255"/>
      <c r="FK22" s="255"/>
      <c r="FL22" s="255"/>
      <c r="FM22" s="255"/>
      <c r="FN22" s="255"/>
      <c r="FO22" s="255"/>
      <c r="FP22" s="255"/>
      <c r="FQ22" s="255"/>
      <c r="FR22" s="255"/>
      <c r="FS22" s="255"/>
      <c r="FT22" s="255"/>
      <c r="FU22" s="255"/>
      <c r="FV22" s="255"/>
      <c r="FW22" s="255"/>
      <c r="FX22" s="255"/>
      <c r="FY22" s="255"/>
      <c r="FZ22" s="255"/>
      <c r="GA22" s="255"/>
      <c r="GB22" s="255"/>
      <c r="GC22" s="255"/>
      <c r="GD22" s="255"/>
      <c r="GE22" s="255"/>
      <c r="GF22" s="255"/>
      <c r="GG22" s="255"/>
      <c r="GH22" s="255"/>
      <c r="GI22" s="255"/>
      <c r="GJ22" s="255"/>
      <c r="GK22" s="255"/>
      <c r="GL22" s="255"/>
      <c r="GM22" s="255"/>
      <c r="GN22" s="255"/>
      <c r="GO22" s="255"/>
      <c r="GP22" s="255"/>
      <c r="GQ22" s="255"/>
      <c r="GR22" s="255"/>
      <c r="GS22" s="255"/>
      <c r="GT22" s="255"/>
      <c r="GU22" s="255"/>
      <c r="GV22" s="255"/>
      <c r="GW22" s="255"/>
      <c r="GX22" s="255"/>
      <c r="GY22" s="255"/>
      <c r="GZ22" s="255"/>
      <c r="HA22" s="255"/>
      <c r="HB22" s="255"/>
      <c r="HC22" s="255"/>
      <c r="HD22" s="255"/>
      <c r="HE22" s="255"/>
      <c r="HF22" s="255"/>
      <c r="HG22" s="255"/>
      <c r="HH22" s="255"/>
      <c r="HI22" s="255"/>
      <c r="HJ22" s="255"/>
      <c r="HK22" s="255"/>
      <c r="HL22" s="255"/>
      <c r="HM22" s="255"/>
      <c r="HN22" s="255"/>
      <c r="HO22" s="255"/>
      <c r="HP22" s="255"/>
      <c r="HQ22" s="255"/>
      <c r="HR22" s="255"/>
      <c r="HS22" s="255"/>
      <c r="HT22" s="255"/>
      <c r="HU22" s="255"/>
      <c r="HV22" s="255"/>
      <c r="HW22" s="255"/>
      <c r="HX22" s="255"/>
      <c r="HY22" s="255"/>
      <c r="HZ22" s="255"/>
      <c r="IA22" s="255"/>
      <c r="IB22" s="255"/>
      <c r="IC22" s="255"/>
      <c r="ID22" s="255"/>
      <c r="IE22" s="255"/>
      <c r="IF22" s="255"/>
      <c r="IG22" s="255"/>
      <c r="IH22" s="255"/>
      <c r="II22" s="255"/>
      <c r="IJ22" s="255"/>
      <c r="IK22" s="255"/>
      <c r="IL22" s="255"/>
      <c r="IM22" s="255"/>
      <c r="IN22" s="255"/>
      <c r="IO22" s="255"/>
      <c r="IP22" s="255"/>
      <c r="IQ22" s="255"/>
      <c r="IR22" s="255"/>
      <c r="IS22" s="255"/>
      <c r="IT22" s="255"/>
      <c r="IU22" s="255"/>
      <c r="IV22" s="255"/>
    </row>
    <row r="23" spans="1:256" s="258" customFormat="1" ht="19.5" customHeight="1">
      <c r="A23" s="105" t="s">
        <v>328</v>
      </c>
      <c r="B23" s="279">
        <v>230</v>
      </c>
      <c r="C23" s="280">
        <v>13</v>
      </c>
      <c r="D23" s="26"/>
      <c r="E23" s="26"/>
      <c r="F23" s="52"/>
      <c r="G23" s="52"/>
      <c r="H23" s="52"/>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5"/>
      <c r="CD23" s="255"/>
      <c r="CE23" s="255"/>
      <c r="CF23" s="255"/>
      <c r="CG23" s="255"/>
      <c r="CH23" s="255"/>
      <c r="CI23" s="255"/>
      <c r="CJ23" s="255"/>
      <c r="CK23" s="255"/>
      <c r="CL23" s="255"/>
      <c r="CM23" s="255"/>
      <c r="CN23" s="255"/>
      <c r="CO23" s="255"/>
      <c r="CP23" s="255"/>
      <c r="CQ23" s="255"/>
      <c r="CR23" s="255"/>
      <c r="CS23" s="255"/>
      <c r="CT23" s="255"/>
      <c r="CU23" s="255"/>
      <c r="CV23" s="255"/>
      <c r="CW23" s="255"/>
      <c r="CX23" s="255"/>
      <c r="CY23" s="255"/>
      <c r="CZ23" s="255"/>
      <c r="DA23" s="255"/>
      <c r="DB23" s="255"/>
      <c r="DC23" s="255"/>
      <c r="DD23" s="255"/>
      <c r="DE23" s="255"/>
      <c r="DF23" s="255"/>
      <c r="DG23" s="255"/>
      <c r="DH23" s="255"/>
      <c r="DI23" s="255"/>
      <c r="DJ23" s="255"/>
      <c r="DK23" s="255"/>
      <c r="DL23" s="255"/>
      <c r="DM23" s="255"/>
      <c r="DN23" s="255"/>
      <c r="DO23" s="255"/>
      <c r="DP23" s="255"/>
      <c r="DQ23" s="255"/>
      <c r="DR23" s="255"/>
      <c r="DS23" s="255"/>
      <c r="DT23" s="255"/>
      <c r="DU23" s="255"/>
      <c r="DV23" s="255"/>
      <c r="DW23" s="255"/>
      <c r="DX23" s="255"/>
      <c r="DY23" s="255"/>
      <c r="DZ23" s="255"/>
      <c r="EA23" s="255"/>
      <c r="EB23" s="255"/>
      <c r="EC23" s="255"/>
      <c r="ED23" s="255"/>
      <c r="EE23" s="255"/>
      <c r="EF23" s="255"/>
      <c r="EG23" s="255"/>
      <c r="EH23" s="255"/>
      <c r="EI23" s="255"/>
      <c r="EJ23" s="255"/>
      <c r="EK23" s="255"/>
      <c r="EL23" s="255"/>
      <c r="EM23" s="255"/>
      <c r="EN23" s="255"/>
      <c r="EO23" s="255"/>
      <c r="EP23" s="255"/>
      <c r="EQ23" s="255"/>
      <c r="ER23" s="255"/>
      <c r="ES23" s="255"/>
      <c r="ET23" s="255"/>
      <c r="EU23" s="255"/>
      <c r="EV23" s="255"/>
      <c r="EW23" s="255"/>
      <c r="EX23" s="255"/>
      <c r="EY23" s="255"/>
      <c r="EZ23" s="255"/>
      <c r="FA23" s="255"/>
      <c r="FB23" s="255"/>
      <c r="FC23" s="255"/>
      <c r="FD23" s="255"/>
      <c r="FE23" s="255"/>
      <c r="FF23" s="255"/>
      <c r="FG23" s="255"/>
      <c r="FH23" s="255"/>
      <c r="FI23" s="255"/>
      <c r="FJ23" s="255"/>
      <c r="FK23" s="255"/>
      <c r="FL23" s="255"/>
      <c r="FM23" s="255"/>
      <c r="FN23" s="255"/>
      <c r="FO23" s="255"/>
      <c r="FP23" s="255"/>
      <c r="FQ23" s="255"/>
      <c r="FR23" s="255"/>
      <c r="FS23" s="255"/>
      <c r="FT23" s="255"/>
      <c r="FU23" s="255"/>
      <c r="FV23" s="255"/>
      <c r="FW23" s="255"/>
      <c r="FX23" s="255"/>
      <c r="FY23" s="255"/>
      <c r="FZ23" s="255"/>
      <c r="GA23" s="255"/>
      <c r="GB23" s="255"/>
      <c r="GC23" s="255"/>
      <c r="GD23" s="255"/>
      <c r="GE23" s="255"/>
      <c r="GF23" s="255"/>
      <c r="GG23" s="255"/>
      <c r="GH23" s="255"/>
      <c r="GI23" s="255"/>
      <c r="GJ23" s="255"/>
      <c r="GK23" s="255"/>
      <c r="GL23" s="255"/>
      <c r="GM23" s="255"/>
      <c r="GN23" s="255"/>
      <c r="GO23" s="255"/>
      <c r="GP23" s="255"/>
      <c r="GQ23" s="255"/>
      <c r="GR23" s="255"/>
      <c r="GS23" s="255"/>
      <c r="GT23" s="255"/>
      <c r="GU23" s="255"/>
      <c r="GV23" s="255"/>
      <c r="GW23" s="255"/>
      <c r="GX23" s="255"/>
      <c r="GY23" s="255"/>
      <c r="GZ23" s="255"/>
      <c r="HA23" s="255"/>
      <c r="HB23" s="255"/>
      <c r="HC23" s="255"/>
      <c r="HD23" s="255"/>
      <c r="HE23" s="255"/>
      <c r="HF23" s="255"/>
      <c r="HG23" s="255"/>
      <c r="HH23" s="255"/>
      <c r="HI23" s="255"/>
      <c r="HJ23" s="255"/>
      <c r="HK23" s="255"/>
      <c r="HL23" s="255"/>
      <c r="HM23" s="255"/>
      <c r="HN23" s="255"/>
      <c r="HO23" s="255"/>
      <c r="HP23" s="255"/>
      <c r="HQ23" s="255"/>
      <c r="HR23" s="255"/>
      <c r="HS23" s="255"/>
      <c r="HT23" s="255"/>
      <c r="HU23" s="255"/>
      <c r="HV23" s="255"/>
      <c r="HW23" s="255"/>
      <c r="HX23" s="255"/>
      <c r="HY23" s="255"/>
      <c r="HZ23" s="255"/>
      <c r="IA23" s="255"/>
      <c r="IB23" s="255"/>
      <c r="IC23" s="255"/>
      <c r="ID23" s="255"/>
      <c r="IE23" s="255"/>
      <c r="IF23" s="255"/>
      <c r="IG23" s="255"/>
      <c r="IH23" s="255"/>
      <c r="II23" s="255"/>
      <c r="IJ23" s="255"/>
      <c r="IK23" s="255"/>
      <c r="IL23" s="255"/>
      <c r="IM23" s="255"/>
      <c r="IN23" s="255"/>
      <c r="IO23" s="255"/>
      <c r="IP23" s="255"/>
      <c r="IQ23" s="255"/>
      <c r="IR23" s="255"/>
      <c r="IS23" s="255"/>
      <c r="IT23" s="255"/>
      <c r="IU23" s="255"/>
      <c r="IV23" s="255"/>
    </row>
    <row r="24" spans="1:256" s="258" customFormat="1" ht="19.5" customHeight="1">
      <c r="A24" s="104" t="s">
        <v>329</v>
      </c>
      <c r="B24" s="277">
        <v>225</v>
      </c>
      <c r="C24" s="278">
        <v>8</v>
      </c>
      <c r="D24" s="26"/>
      <c r="E24" s="26"/>
      <c r="F24" s="52"/>
      <c r="G24" s="52"/>
      <c r="H24" s="52"/>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5"/>
      <c r="EM24" s="255"/>
      <c r="EN24" s="255"/>
      <c r="EO24" s="255"/>
      <c r="EP24" s="255"/>
      <c r="EQ24" s="255"/>
      <c r="ER24" s="255"/>
      <c r="ES24" s="255"/>
      <c r="ET24" s="255"/>
      <c r="EU24" s="255"/>
      <c r="EV24" s="255"/>
      <c r="EW24" s="255"/>
      <c r="EX24" s="255"/>
      <c r="EY24" s="255"/>
      <c r="EZ24" s="255"/>
      <c r="FA24" s="255"/>
      <c r="FB24" s="255"/>
      <c r="FC24" s="255"/>
      <c r="FD24" s="255"/>
      <c r="FE24" s="255"/>
      <c r="FF24" s="255"/>
      <c r="FG24" s="255"/>
      <c r="FH24" s="255"/>
      <c r="FI24" s="255"/>
      <c r="FJ24" s="255"/>
      <c r="FK24" s="255"/>
      <c r="FL24" s="255"/>
      <c r="FM24" s="255"/>
      <c r="FN24" s="255"/>
      <c r="FO24" s="255"/>
      <c r="FP24" s="255"/>
      <c r="FQ24" s="255"/>
      <c r="FR24" s="255"/>
      <c r="FS24" s="255"/>
      <c r="FT24" s="255"/>
      <c r="FU24" s="255"/>
      <c r="FV24" s="255"/>
      <c r="FW24" s="255"/>
      <c r="FX24" s="255"/>
      <c r="FY24" s="255"/>
      <c r="FZ24" s="255"/>
      <c r="GA24" s="255"/>
      <c r="GB24" s="255"/>
      <c r="GC24" s="255"/>
      <c r="GD24" s="255"/>
      <c r="GE24" s="255"/>
      <c r="GF24" s="255"/>
      <c r="GG24" s="255"/>
      <c r="GH24" s="255"/>
      <c r="GI24" s="255"/>
      <c r="GJ24" s="255"/>
      <c r="GK24" s="255"/>
      <c r="GL24" s="255"/>
      <c r="GM24" s="255"/>
      <c r="GN24" s="255"/>
      <c r="GO24" s="255"/>
      <c r="GP24" s="255"/>
      <c r="GQ24" s="255"/>
      <c r="GR24" s="255"/>
      <c r="GS24" s="255"/>
      <c r="GT24" s="255"/>
      <c r="GU24" s="255"/>
      <c r="GV24" s="255"/>
      <c r="GW24" s="255"/>
      <c r="GX24" s="255"/>
      <c r="GY24" s="255"/>
      <c r="GZ24" s="255"/>
      <c r="HA24" s="255"/>
      <c r="HB24" s="255"/>
      <c r="HC24" s="255"/>
      <c r="HD24" s="255"/>
      <c r="HE24" s="255"/>
      <c r="HF24" s="255"/>
      <c r="HG24" s="255"/>
      <c r="HH24" s="255"/>
      <c r="HI24" s="255"/>
      <c r="HJ24" s="255"/>
      <c r="HK24" s="255"/>
      <c r="HL24" s="255"/>
      <c r="HM24" s="255"/>
      <c r="HN24" s="255"/>
      <c r="HO24" s="255"/>
      <c r="HP24" s="255"/>
      <c r="HQ24" s="255"/>
      <c r="HR24" s="255"/>
      <c r="HS24" s="255"/>
      <c r="HT24" s="255"/>
      <c r="HU24" s="255"/>
      <c r="HV24" s="255"/>
      <c r="HW24" s="255"/>
      <c r="HX24" s="255"/>
      <c r="HY24" s="255"/>
      <c r="HZ24" s="255"/>
      <c r="IA24" s="255"/>
      <c r="IB24" s="255"/>
      <c r="IC24" s="255"/>
      <c r="ID24" s="255"/>
      <c r="IE24" s="255"/>
      <c r="IF24" s="255"/>
      <c r="IG24" s="255"/>
      <c r="IH24" s="255"/>
      <c r="II24" s="255"/>
      <c r="IJ24" s="255"/>
      <c r="IK24" s="255"/>
      <c r="IL24" s="255"/>
      <c r="IM24" s="255"/>
      <c r="IN24" s="255"/>
      <c r="IO24" s="255"/>
      <c r="IP24" s="255"/>
      <c r="IQ24" s="255"/>
      <c r="IR24" s="255"/>
      <c r="IS24" s="255"/>
      <c r="IT24" s="255"/>
      <c r="IU24" s="255"/>
      <c r="IV24" s="255"/>
    </row>
    <row r="25" spans="1:256" s="258" customFormat="1" ht="19.5" customHeight="1">
      <c r="A25" s="104" t="s">
        <v>330</v>
      </c>
      <c r="B25" s="277">
        <v>230</v>
      </c>
      <c r="C25" s="278">
        <v>13</v>
      </c>
      <c r="D25" s="26"/>
      <c r="E25" s="26"/>
      <c r="F25" s="52"/>
      <c r="G25" s="52"/>
      <c r="H25" s="52"/>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55"/>
      <c r="EN25" s="255"/>
      <c r="EO25" s="255"/>
      <c r="EP25" s="255"/>
      <c r="EQ25" s="255"/>
      <c r="ER25" s="255"/>
      <c r="ES25" s="255"/>
      <c r="ET25" s="255"/>
      <c r="EU25" s="255"/>
      <c r="EV25" s="255"/>
      <c r="EW25" s="255"/>
      <c r="EX25" s="255"/>
      <c r="EY25" s="255"/>
      <c r="EZ25" s="255"/>
      <c r="FA25" s="255"/>
      <c r="FB25" s="255"/>
      <c r="FC25" s="255"/>
      <c r="FD25" s="255"/>
      <c r="FE25" s="255"/>
      <c r="FF25" s="255"/>
      <c r="FG25" s="255"/>
      <c r="FH25" s="255"/>
      <c r="FI25" s="255"/>
      <c r="FJ25" s="255"/>
      <c r="FK25" s="255"/>
      <c r="FL25" s="255"/>
      <c r="FM25" s="255"/>
      <c r="FN25" s="255"/>
      <c r="FO25" s="255"/>
      <c r="FP25" s="255"/>
      <c r="FQ25" s="255"/>
      <c r="FR25" s="255"/>
      <c r="FS25" s="255"/>
      <c r="FT25" s="255"/>
      <c r="FU25" s="255"/>
      <c r="FV25" s="255"/>
      <c r="FW25" s="255"/>
      <c r="FX25" s="255"/>
      <c r="FY25" s="255"/>
      <c r="FZ25" s="255"/>
      <c r="GA25" s="255"/>
      <c r="GB25" s="255"/>
      <c r="GC25" s="255"/>
      <c r="GD25" s="255"/>
      <c r="GE25" s="255"/>
      <c r="GF25" s="255"/>
      <c r="GG25" s="255"/>
      <c r="GH25" s="255"/>
      <c r="GI25" s="255"/>
      <c r="GJ25" s="255"/>
      <c r="GK25" s="255"/>
      <c r="GL25" s="255"/>
      <c r="GM25" s="255"/>
      <c r="GN25" s="255"/>
      <c r="GO25" s="255"/>
      <c r="GP25" s="255"/>
      <c r="GQ25" s="255"/>
      <c r="GR25" s="255"/>
      <c r="GS25" s="255"/>
      <c r="GT25" s="255"/>
      <c r="GU25" s="255"/>
      <c r="GV25" s="255"/>
      <c r="GW25" s="255"/>
      <c r="GX25" s="255"/>
      <c r="GY25" s="255"/>
      <c r="GZ25" s="255"/>
      <c r="HA25" s="255"/>
      <c r="HB25" s="255"/>
      <c r="HC25" s="255"/>
      <c r="HD25" s="255"/>
      <c r="HE25" s="255"/>
      <c r="HF25" s="255"/>
      <c r="HG25" s="255"/>
      <c r="HH25" s="255"/>
      <c r="HI25" s="255"/>
      <c r="HJ25" s="255"/>
      <c r="HK25" s="255"/>
      <c r="HL25" s="255"/>
      <c r="HM25" s="255"/>
      <c r="HN25" s="255"/>
      <c r="HO25" s="255"/>
      <c r="HP25" s="255"/>
      <c r="HQ25" s="255"/>
      <c r="HR25" s="255"/>
      <c r="HS25" s="255"/>
      <c r="HT25" s="255"/>
      <c r="HU25" s="255"/>
      <c r="HV25" s="255"/>
      <c r="HW25" s="255"/>
      <c r="HX25" s="255"/>
      <c r="HY25" s="255"/>
      <c r="HZ25" s="255"/>
      <c r="IA25" s="255"/>
      <c r="IB25" s="255"/>
      <c r="IC25" s="255"/>
      <c r="ID25" s="255"/>
      <c r="IE25" s="255"/>
      <c r="IF25" s="255"/>
      <c r="IG25" s="255"/>
      <c r="IH25" s="255"/>
      <c r="II25" s="255"/>
      <c r="IJ25" s="255"/>
      <c r="IK25" s="255"/>
      <c r="IL25" s="255"/>
      <c r="IM25" s="255"/>
      <c r="IN25" s="255"/>
      <c r="IO25" s="255"/>
      <c r="IP25" s="255"/>
      <c r="IQ25" s="255"/>
      <c r="IR25" s="255"/>
      <c r="IS25" s="255"/>
      <c r="IT25" s="255"/>
      <c r="IU25" s="255"/>
      <c r="IV25" s="255"/>
    </row>
    <row r="26" spans="1:256" s="258" customFormat="1" ht="19.5" customHeight="1">
      <c r="A26" s="104" t="s">
        <v>331</v>
      </c>
      <c r="B26" s="277">
        <v>190</v>
      </c>
      <c r="C26" s="278">
        <v>6</v>
      </c>
      <c r="D26" s="26"/>
      <c r="E26" s="26"/>
      <c r="F26" s="52"/>
      <c r="G26" s="52"/>
      <c r="H26" s="52"/>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55"/>
      <c r="CO26" s="255"/>
      <c r="CP26" s="255"/>
      <c r="CQ26" s="255"/>
      <c r="CR26" s="255"/>
      <c r="CS26" s="255"/>
      <c r="CT26" s="255"/>
      <c r="CU26" s="255"/>
      <c r="CV26" s="255"/>
      <c r="CW26" s="255"/>
      <c r="CX26" s="255"/>
      <c r="CY26" s="255"/>
      <c r="CZ26" s="255"/>
      <c r="DA26" s="255"/>
      <c r="DB26" s="255"/>
      <c r="DC26" s="255"/>
      <c r="DD26" s="255"/>
      <c r="DE26" s="255"/>
      <c r="DF26" s="255"/>
      <c r="DG26" s="255"/>
      <c r="DH26" s="255"/>
      <c r="DI26" s="255"/>
      <c r="DJ26" s="255"/>
      <c r="DK26" s="255"/>
      <c r="DL26" s="255"/>
      <c r="DM26" s="255"/>
      <c r="DN26" s="255"/>
      <c r="DO26" s="255"/>
      <c r="DP26" s="255"/>
      <c r="DQ26" s="255"/>
      <c r="DR26" s="255"/>
      <c r="DS26" s="255"/>
      <c r="DT26" s="255"/>
      <c r="DU26" s="255"/>
      <c r="DV26" s="255"/>
      <c r="DW26" s="255"/>
      <c r="DX26" s="255"/>
      <c r="DY26" s="255"/>
      <c r="DZ26" s="255"/>
      <c r="EA26" s="255"/>
      <c r="EB26" s="255"/>
      <c r="EC26" s="255"/>
      <c r="ED26" s="255"/>
      <c r="EE26" s="255"/>
      <c r="EF26" s="255"/>
      <c r="EG26" s="255"/>
      <c r="EH26" s="255"/>
      <c r="EI26" s="255"/>
      <c r="EJ26" s="255"/>
      <c r="EK26" s="255"/>
      <c r="EL26" s="255"/>
      <c r="EM26" s="255"/>
      <c r="EN26" s="255"/>
      <c r="EO26" s="255"/>
      <c r="EP26" s="255"/>
      <c r="EQ26" s="255"/>
      <c r="ER26" s="255"/>
      <c r="ES26" s="255"/>
      <c r="ET26" s="255"/>
      <c r="EU26" s="255"/>
      <c r="EV26" s="255"/>
      <c r="EW26" s="255"/>
      <c r="EX26" s="255"/>
      <c r="EY26" s="255"/>
      <c r="EZ26" s="255"/>
      <c r="FA26" s="255"/>
      <c r="FB26" s="255"/>
      <c r="FC26" s="255"/>
      <c r="FD26" s="255"/>
      <c r="FE26" s="255"/>
      <c r="FF26" s="255"/>
      <c r="FG26" s="255"/>
      <c r="FH26" s="255"/>
      <c r="FI26" s="255"/>
      <c r="FJ26" s="255"/>
      <c r="FK26" s="255"/>
      <c r="FL26" s="255"/>
      <c r="FM26" s="255"/>
      <c r="FN26" s="255"/>
      <c r="FO26" s="255"/>
      <c r="FP26" s="255"/>
      <c r="FQ26" s="255"/>
      <c r="FR26" s="255"/>
      <c r="FS26" s="255"/>
      <c r="FT26" s="255"/>
      <c r="FU26" s="255"/>
      <c r="FV26" s="255"/>
      <c r="FW26" s="255"/>
      <c r="FX26" s="255"/>
      <c r="FY26" s="255"/>
      <c r="FZ26" s="255"/>
      <c r="GA26" s="255"/>
      <c r="GB26" s="255"/>
      <c r="GC26" s="255"/>
      <c r="GD26" s="255"/>
      <c r="GE26" s="255"/>
      <c r="GF26" s="255"/>
      <c r="GG26" s="255"/>
      <c r="GH26" s="255"/>
      <c r="GI26" s="255"/>
      <c r="GJ26" s="255"/>
      <c r="GK26" s="255"/>
      <c r="GL26" s="255"/>
      <c r="GM26" s="255"/>
      <c r="GN26" s="255"/>
      <c r="GO26" s="255"/>
      <c r="GP26" s="255"/>
      <c r="GQ26" s="255"/>
      <c r="GR26" s="255"/>
      <c r="GS26" s="255"/>
      <c r="GT26" s="255"/>
      <c r="GU26" s="255"/>
      <c r="GV26" s="255"/>
      <c r="GW26" s="255"/>
      <c r="GX26" s="255"/>
      <c r="GY26" s="255"/>
      <c r="GZ26" s="255"/>
      <c r="HA26" s="255"/>
      <c r="HB26" s="255"/>
      <c r="HC26" s="255"/>
      <c r="HD26" s="255"/>
      <c r="HE26" s="255"/>
      <c r="HF26" s="255"/>
      <c r="HG26" s="255"/>
      <c r="HH26" s="255"/>
      <c r="HI26" s="255"/>
      <c r="HJ26" s="255"/>
      <c r="HK26" s="255"/>
      <c r="HL26" s="255"/>
      <c r="HM26" s="255"/>
      <c r="HN26" s="255"/>
      <c r="HO26" s="255"/>
      <c r="HP26" s="255"/>
      <c r="HQ26" s="255"/>
      <c r="HR26" s="255"/>
      <c r="HS26" s="255"/>
      <c r="HT26" s="255"/>
      <c r="HU26" s="255"/>
      <c r="HV26" s="255"/>
      <c r="HW26" s="255"/>
      <c r="HX26" s="255"/>
      <c r="HY26" s="255"/>
      <c r="HZ26" s="255"/>
      <c r="IA26" s="255"/>
      <c r="IB26" s="255"/>
      <c r="IC26" s="255"/>
      <c r="ID26" s="255"/>
      <c r="IE26" s="255"/>
      <c r="IF26" s="255"/>
      <c r="IG26" s="255"/>
      <c r="IH26" s="255"/>
      <c r="II26" s="255"/>
      <c r="IJ26" s="255"/>
      <c r="IK26" s="255"/>
      <c r="IL26" s="255"/>
      <c r="IM26" s="255"/>
      <c r="IN26" s="255"/>
      <c r="IO26" s="255"/>
      <c r="IP26" s="255"/>
      <c r="IQ26" s="255"/>
      <c r="IR26" s="255"/>
      <c r="IS26" s="255"/>
      <c r="IT26" s="255"/>
      <c r="IU26" s="255"/>
      <c r="IV26" s="255"/>
    </row>
    <row r="27" spans="1:256" s="258" customFormat="1" ht="19.5" customHeight="1">
      <c r="A27" s="104" t="s">
        <v>332</v>
      </c>
      <c r="B27" s="277">
        <v>230</v>
      </c>
      <c r="C27" s="278">
        <v>13</v>
      </c>
      <c r="D27" s="26"/>
      <c r="E27" s="26"/>
      <c r="F27" s="52"/>
      <c r="G27" s="52"/>
      <c r="H27" s="52"/>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55"/>
      <c r="CO27" s="255"/>
      <c r="CP27" s="255"/>
      <c r="CQ27" s="255"/>
      <c r="CR27" s="255"/>
      <c r="CS27" s="255"/>
      <c r="CT27" s="255"/>
      <c r="CU27" s="255"/>
      <c r="CV27" s="255"/>
      <c r="CW27" s="255"/>
      <c r="CX27" s="255"/>
      <c r="CY27" s="255"/>
      <c r="CZ27" s="255"/>
      <c r="DA27" s="255"/>
      <c r="DB27" s="255"/>
      <c r="DC27" s="255"/>
      <c r="DD27" s="255"/>
      <c r="DE27" s="255"/>
      <c r="DF27" s="255"/>
      <c r="DG27" s="255"/>
      <c r="DH27" s="255"/>
      <c r="DI27" s="255"/>
      <c r="DJ27" s="255"/>
      <c r="DK27" s="255"/>
      <c r="DL27" s="255"/>
      <c r="DM27" s="255"/>
      <c r="DN27" s="255"/>
      <c r="DO27" s="255"/>
      <c r="DP27" s="255"/>
      <c r="DQ27" s="255"/>
      <c r="DR27" s="255"/>
      <c r="DS27" s="255"/>
      <c r="DT27" s="255"/>
      <c r="DU27" s="255"/>
      <c r="DV27" s="255"/>
      <c r="DW27" s="255"/>
      <c r="DX27" s="255"/>
      <c r="DY27" s="255"/>
      <c r="DZ27" s="255"/>
      <c r="EA27" s="255"/>
      <c r="EB27" s="255"/>
      <c r="EC27" s="255"/>
      <c r="ED27" s="255"/>
      <c r="EE27" s="255"/>
      <c r="EF27" s="255"/>
      <c r="EG27" s="255"/>
      <c r="EH27" s="255"/>
      <c r="EI27" s="255"/>
      <c r="EJ27" s="255"/>
      <c r="EK27" s="255"/>
      <c r="EL27" s="255"/>
      <c r="EM27" s="255"/>
      <c r="EN27" s="255"/>
      <c r="EO27" s="255"/>
      <c r="EP27" s="255"/>
      <c r="EQ27" s="255"/>
      <c r="ER27" s="255"/>
      <c r="ES27" s="255"/>
      <c r="ET27" s="255"/>
      <c r="EU27" s="255"/>
      <c r="EV27" s="255"/>
      <c r="EW27" s="255"/>
      <c r="EX27" s="255"/>
      <c r="EY27" s="255"/>
      <c r="EZ27" s="255"/>
      <c r="FA27" s="255"/>
      <c r="FB27" s="255"/>
      <c r="FC27" s="255"/>
      <c r="FD27" s="255"/>
      <c r="FE27" s="255"/>
      <c r="FF27" s="255"/>
      <c r="FG27" s="255"/>
      <c r="FH27" s="255"/>
      <c r="FI27" s="255"/>
      <c r="FJ27" s="255"/>
      <c r="FK27" s="255"/>
      <c r="FL27" s="255"/>
      <c r="FM27" s="255"/>
      <c r="FN27" s="255"/>
      <c r="FO27" s="255"/>
      <c r="FP27" s="255"/>
      <c r="FQ27" s="255"/>
      <c r="FR27" s="255"/>
      <c r="FS27" s="255"/>
      <c r="FT27" s="255"/>
      <c r="FU27" s="255"/>
      <c r="FV27" s="255"/>
      <c r="FW27" s="255"/>
      <c r="FX27" s="255"/>
      <c r="FY27" s="255"/>
      <c r="FZ27" s="255"/>
      <c r="GA27" s="255"/>
      <c r="GB27" s="255"/>
      <c r="GC27" s="255"/>
      <c r="GD27" s="255"/>
      <c r="GE27" s="255"/>
      <c r="GF27" s="255"/>
      <c r="GG27" s="255"/>
      <c r="GH27" s="255"/>
      <c r="GI27" s="255"/>
      <c r="GJ27" s="255"/>
      <c r="GK27" s="255"/>
      <c r="GL27" s="255"/>
      <c r="GM27" s="255"/>
      <c r="GN27" s="255"/>
      <c r="GO27" s="255"/>
      <c r="GP27" s="255"/>
      <c r="GQ27" s="255"/>
      <c r="GR27" s="255"/>
      <c r="GS27" s="255"/>
      <c r="GT27" s="255"/>
      <c r="GU27" s="255"/>
      <c r="GV27" s="255"/>
      <c r="GW27" s="255"/>
      <c r="GX27" s="255"/>
      <c r="GY27" s="255"/>
      <c r="GZ27" s="255"/>
      <c r="HA27" s="255"/>
      <c r="HB27" s="255"/>
      <c r="HC27" s="255"/>
      <c r="HD27" s="255"/>
      <c r="HE27" s="255"/>
      <c r="HF27" s="255"/>
      <c r="HG27" s="255"/>
      <c r="HH27" s="255"/>
      <c r="HI27" s="255"/>
      <c r="HJ27" s="255"/>
      <c r="HK27" s="255"/>
      <c r="HL27" s="255"/>
      <c r="HM27" s="255"/>
      <c r="HN27" s="255"/>
      <c r="HO27" s="255"/>
      <c r="HP27" s="255"/>
      <c r="HQ27" s="255"/>
      <c r="HR27" s="255"/>
      <c r="HS27" s="255"/>
      <c r="HT27" s="255"/>
      <c r="HU27" s="255"/>
      <c r="HV27" s="255"/>
      <c r="HW27" s="255"/>
      <c r="HX27" s="255"/>
      <c r="HY27" s="255"/>
      <c r="HZ27" s="255"/>
      <c r="IA27" s="255"/>
      <c r="IB27" s="255"/>
      <c r="IC27" s="255"/>
      <c r="ID27" s="255"/>
      <c r="IE27" s="255"/>
      <c r="IF27" s="255"/>
      <c r="IG27" s="255"/>
      <c r="IH27" s="255"/>
      <c r="II27" s="255"/>
      <c r="IJ27" s="255"/>
      <c r="IK27" s="255"/>
      <c r="IL27" s="255"/>
      <c r="IM27" s="255"/>
      <c r="IN27" s="255"/>
      <c r="IO27" s="255"/>
      <c r="IP27" s="255"/>
      <c r="IQ27" s="255"/>
      <c r="IR27" s="255"/>
      <c r="IS27" s="255"/>
      <c r="IT27" s="255"/>
      <c r="IU27" s="255"/>
      <c r="IV27" s="255"/>
    </row>
    <row r="28" spans="1:256" s="258" customFormat="1" ht="19.5" customHeight="1">
      <c r="A28" s="105" t="s">
        <v>333</v>
      </c>
      <c r="B28" s="279">
        <v>230</v>
      </c>
      <c r="C28" s="280">
        <v>13</v>
      </c>
      <c r="D28" s="26"/>
      <c r="E28" s="26"/>
      <c r="F28" s="52"/>
      <c r="G28" s="52"/>
      <c r="H28" s="52"/>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5"/>
      <c r="DD28" s="255"/>
      <c r="DE28" s="255"/>
      <c r="DF28" s="255"/>
      <c r="DG28" s="255"/>
      <c r="DH28" s="255"/>
      <c r="DI28" s="255"/>
      <c r="DJ28" s="255"/>
      <c r="DK28" s="255"/>
      <c r="DL28" s="255"/>
      <c r="DM28" s="255"/>
      <c r="DN28" s="255"/>
      <c r="DO28" s="255"/>
      <c r="DP28" s="255"/>
      <c r="DQ28" s="255"/>
      <c r="DR28" s="255"/>
      <c r="DS28" s="255"/>
      <c r="DT28" s="255"/>
      <c r="DU28" s="255"/>
      <c r="DV28" s="255"/>
      <c r="DW28" s="255"/>
      <c r="DX28" s="255"/>
      <c r="DY28" s="255"/>
      <c r="DZ28" s="255"/>
      <c r="EA28" s="255"/>
      <c r="EB28" s="255"/>
      <c r="EC28" s="255"/>
      <c r="ED28" s="255"/>
      <c r="EE28" s="255"/>
      <c r="EF28" s="255"/>
      <c r="EG28" s="255"/>
      <c r="EH28" s="255"/>
      <c r="EI28" s="255"/>
      <c r="EJ28" s="255"/>
      <c r="EK28" s="255"/>
      <c r="EL28" s="255"/>
      <c r="EM28" s="255"/>
      <c r="EN28" s="255"/>
      <c r="EO28" s="255"/>
      <c r="EP28" s="255"/>
      <c r="EQ28" s="255"/>
      <c r="ER28" s="255"/>
      <c r="ES28" s="255"/>
      <c r="ET28" s="255"/>
      <c r="EU28" s="255"/>
      <c r="EV28" s="255"/>
      <c r="EW28" s="255"/>
      <c r="EX28" s="255"/>
      <c r="EY28" s="255"/>
      <c r="EZ28" s="255"/>
      <c r="FA28" s="255"/>
      <c r="FB28" s="255"/>
      <c r="FC28" s="255"/>
      <c r="FD28" s="255"/>
      <c r="FE28" s="255"/>
      <c r="FF28" s="255"/>
      <c r="FG28" s="255"/>
      <c r="FH28" s="255"/>
      <c r="FI28" s="255"/>
      <c r="FJ28" s="255"/>
      <c r="FK28" s="255"/>
      <c r="FL28" s="255"/>
      <c r="FM28" s="255"/>
      <c r="FN28" s="255"/>
      <c r="FO28" s="255"/>
      <c r="FP28" s="255"/>
      <c r="FQ28" s="255"/>
      <c r="FR28" s="255"/>
      <c r="FS28" s="255"/>
      <c r="FT28" s="255"/>
      <c r="FU28" s="255"/>
      <c r="FV28" s="255"/>
      <c r="FW28" s="255"/>
      <c r="FX28" s="255"/>
      <c r="FY28" s="255"/>
      <c r="FZ28" s="255"/>
      <c r="GA28" s="255"/>
      <c r="GB28" s="255"/>
      <c r="GC28" s="255"/>
      <c r="GD28" s="255"/>
      <c r="GE28" s="255"/>
      <c r="GF28" s="255"/>
      <c r="GG28" s="255"/>
      <c r="GH28" s="255"/>
      <c r="GI28" s="255"/>
      <c r="GJ28" s="255"/>
      <c r="GK28" s="255"/>
      <c r="GL28" s="255"/>
      <c r="GM28" s="255"/>
      <c r="GN28" s="255"/>
      <c r="GO28" s="255"/>
      <c r="GP28" s="255"/>
      <c r="GQ28" s="255"/>
      <c r="GR28" s="255"/>
      <c r="GS28" s="255"/>
      <c r="GT28" s="255"/>
      <c r="GU28" s="255"/>
      <c r="GV28" s="255"/>
      <c r="GW28" s="255"/>
      <c r="GX28" s="255"/>
      <c r="GY28" s="255"/>
      <c r="GZ28" s="255"/>
      <c r="HA28" s="255"/>
      <c r="HB28" s="255"/>
      <c r="HC28" s="255"/>
      <c r="HD28" s="255"/>
      <c r="HE28" s="255"/>
      <c r="HF28" s="255"/>
      <c r="HG28" s="255"/>
      <c r="HH28" s="255"/>
      <c r="HI28" s="255"/>
      <c r="HJ28" s="255"/>
      <c r="HK28" s="255"/>
      <c r="HL28" s="255"/>
      <c r="HM28" s="255"/>
      <c r="HN28" s="255"/>
      <c r="HO28" s="255"/>
      <c r="HP28" s="255"/>
      <c r="HQ28" s="255"/>
      <c r="HR28" s="255"/>
      <c r="HS28" s="255"/>
      <c r="HT28" s="255"/>
      <c r="HU28" s="255"/>
      <c r="HV28" s="255"/>
      <c r="HW28" s="255"/>
      <c r="HX28" s="255"/>
      <c r="HY28" s="255"/>
      <c r="HZ28" s="255"/>
      <c r="IA28" s="255"/>
      <c r="IB28" s="255"/>
      <c r="IC28" s="255"/>
      <c r="ID28" s="255"/>
      <c r="IE28" s="255"/>
      <c r="IF28" s="255"/>
      <c r="IG28" s="255"/>
      <c r="IH28" s="255"/>
      <c r="II28" s="255"/>
      <c r="IJ28" s="255"/>
      <c r="IK28" s="255"/>
      <c r="IL28" s="255"/>
      <c r="IM28" s="255"/>
      <c r="IN28" s="255"/>
      <c r="IO28" s="255"/>
      <c r="IP28" s="255"/>
      <c r="IQ28" s="255"/>
      <c r="IR28" s="255"/>
      <c r="IS28" s="255"/>
      <c r="IT28" s="255"/>
      <c r="IU28" s="255"/>
      <c r="IV28" s="255"/>
    </row>
    <row r="29" spans="1:256" s="258" customFormat="1" ht="19.5" customHeight="1">
      <c r="A29" s="104" t="s">
        <v>334</v>
      </c>
      <c r="B29" s="277">
        <v>10</v>
      </c>
      <c r="C29" s="278">
        <v>2</v>
      </c>
      <c r="D29" s="26"/>
      <c r="E29" s="26"/>
      <c r="F29" s="52"/>
      <c r="G29" s="52"/>
      <c r="H29" s="52"/>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c r="EI29" s="255"/>
      <c r="EJ29" s="255"/>
      <c r="EK29" s="255"/>
      <c r="EL29" s="255"/>
      <c r="EM29" s="255"/>
      <c r="EN29" s="255"/>
      <c r="EO29" s="255"/>
      <c r="EP29" s="255"/>
      <c r="EQ29" s="255"/>
      <c r="ER29" s="255"/>
      <c r="ES29" s="255"/>
      <c r="ET29" s="255"/>
      <c r="EU29" s="255"/>
      <c r="EV29" s="255"/>
      <c r="EW29" s="255"/>
      <c r="EX29" s="255"/>
      <c r="EY29" s="255"/>
      <c r="EZ29" s="255"/>
      <c r="FA29" s="255"/>
      <c r="FB29" s="255"/>
      <c r="FC29" s="255"/>
      <c r="FD29" s="255"/>
      <c r="FE29" s="255"/>
      <c r="FF29" s="255"/>
      <c r="FG29" s="255"/>
      <c r="FH29" s="255"/>
      <c r="FI29" s="255"/>
      <c r="FJ29" s="255"/>
      <c r="FK29" s="255"/>
      <c r="FL29" s="255"/>
      <c r="FM29" s="255"/>
      <c r="FN29" s="255"/>
      <c r="FO29" s="255"/>
      <c r="FP29" s="255"/>
      <c r="FQ29" s="255"/>
      <c r="FR29" s="255"/>
      <c r="FS29" s="255"/>
      <c r="FT29" s="255"/>
      <c r="FU29" s="255"/>
      <c r="FV29" s="255"/>
      <c r="FW29" s="255"/>
      <c r="FX29" s="255"/>
      <c r="FY29" s="255"/>
      <c r="FZ29" s="255"/>
      <c r="GA29" s="255"/>
      <c r="GB29" s="255"/>
      <c r="GC29" s="255"/>
      <c r="GD29" s="255"/>
      <c r="GE29" s="255"/>
      <c r="GF29" s="255"/>
      <c r="GG29" s="255"/>
      <c r="GH29" s="255"/>
      <c r="GI29" s="255"/>
      <c r="GJ29" s="255"/>
      <c r="GK29" s="255"/>
      <c r="GL29" s="255"/>
      <c r="GM29" s="255"/>
      <c r="GN29" s="255"/>
      <c r="GO29" s="255"/>
      <c r="GP29" s="255"/>
      <c r="GQ29" s="255"/>
      <c r="GR29" s="255"/>
      <c r="GS29" s="255"/>
      <c r="GT29" s="255"/>
      <c r="GU29" s="255"/>
      <c r="GV29" s="255"/>
      <c r="GW29" s="255"/>
      <c r="GX29" s="255"/>
      <c r="GY29" s="255"/>
      <c r="GZ29" s="255"/>
      <c r="HA29" s="255"/>
      <c r="HB29" s="255"/>
      <c r="HC29" s="255"/>
      <c r="HD29" s="255"/>
      <c r="HE29" s="255"/>
      <c r="HF29" s="255"/>
      <c r="HG29" s="255"/>
      <c r="HH29" s="255"/>
      <c r="HI29" s="255"/>
      <c r="HJ29" s="255"/>
      <c r="HK29" s="255"/>
      <c r="HL29" s="255"/>
      <c r="HM29" s="255"/>
      <c r="HN29" s="255"/>
      <c r="HO29" s="255"/>
      <c r="HP29" s="255"/>
      <c r="HQ29" s="255"/>
      <c r="HR29" s="255"/>
      <c r="HS29" s="255"/>
      <c r="HT29" s="255"/>
      <c r="HU29" s="255"/>
      <c r="HV29" s="255"/>
      <c r="HW29" s="255"/>
      <c r="HX29" s="255"/>
      <c r="HY29" s="255"/>
      <c r="HZ29" s="255"/>
      <c r="IA29" s="255"/>
      <c r="IB29" s="255"/>
      <c r="IC29" s="255"/>
      <c r="ID29" s="255"/>
      <c r="IE29" s="255"/>
      <c r="IF29" s="255"/>
      <c r="IG29" s="255"/>
      <c r="IH29" s="255"/>
      <c r="II29" s="255"/>
      <c r="IJ29" s="255"/>
      <c r="IK29" s="255"/>
      <c r="IL29" s="255"/>
      <c r="IM29" s="255"/>
      <c r="IN29" s="255"/>
      <c r="IO29" s="255"/>
      <c r="IP29" s="255"/>
      <c r="IQ29" s="255"/>
      <c r="IR29" s="255"/>
      <c r="IS29" s="255"/>
      <c r="IT29" s="255"/>
      <c r="IU29" s="255"/>
      <c r="IV29" s="255"/>
    </row>
    <row r="30" spans="1:8" ht="19.5" customHeight="1">
      <c r="A30" s="104" t="s">
        <v>335</v>
      </c>
      <c r="B30" s="277">
        <v>10</v>
      </c>
      <c r="C30" s="278">
        <v>2</v>
      </c>
      <c r="D30" s="26"/>
      <c r="E30" s="26"/>
      <c r="F30" s="52"/>
      <c r="G30" s="52"/>
      <c r="H30" s="52"/>
    </row>
    <row r="31" spans="1:8" ht="19.5" customHeight="1">
      <c r="A31" s="104" t="s">
        <v>336</v>
      </c>
      <c r="B31" s="277">
        <v>10</v>
      </c>
      <c r="C31" s="278">
        <v>2</v>
      </c>
      <c r="D31" s="26"/>
      <c r="E31" s="26"/>
      <c r="F31" s="52"/>
      <c r="G31" s="52"/>
      <c r="H31" s="52"/>
    </row>
    <row r="32" spans="1:8" ht="19.5" customHeight="1">
      <c r="A32" s="104" t="s">
        <v>337</v>
      </c>
      <c r="B32" s="277">
        <v>10</v>
      </c>
      <c r="C32" s="278">
        <v>2</v>
      </c>
      <c r="D32" s="26"/>
      <c r="E32" s="26"/>
      <c r="F32" s="52"/>
      <c r="G32" s="52"/>
      <c r="H32" s="52"/>
    </row>
    <row r="33" spans="1:8" ht="19.5" customHeight="1">
      <c r="A33" s="104" t="s">
        <v>338</v>
      </c>
      <c r="B33" s="277">
        <v>230</v>
      </c>
      <c r="C33" s="278">
        <v>13</v>
      </c>
      <c r="D33" s="26"/>
      <c r="E33" s="26"/>
      <c r="F33" s="52"/>
      <c r="G33" s="52"/>
      <c r="H33" s="52"/>
    </row>
    <row r="34" spans="1:8" ht="19.5" customHeight="1">
      <c r="A34" s="104" t="s">
        <v>339</v>
      </c>
      <c r="B34" s="277">
        <v>10</v>
      </c>
      <c r="C34" s="278">
        <v>2</v>
      </c>
      <c r="D34" s="26"/>
      <c r="E34" s="26"/>
      <c r="F34" s="52"/>
      <c r="G34" s="52"/>
      <c r="H34" s="52"/>
    </row>
    <row r="35" spans="1:8" ht="19.5" customHeight="1">
      <c r="A35" s="104" t="s">
        <v>340</v>
      </c>
      <c r="B35" s="277">
        <v>230</v>
      </c>
      <c r="C35" s="278">
        <v>13</v>
      </c>
      <c r="D35" s="26"/>
      <c r="E35" s="26"/>
      <c r="F35" s="52"/>
      <c r="G35" s="52"/>
      <c r="H35" s="52"/>
    </row>
    <row r="36" spans="1:8" ht="19.5" customHeight="1">
      <c r="A36" s="104" t="s">
        <v>341</v>
      </c>
      <c r="B36" s="277">
        <v>230</v>
      </c>
      <c r="C36" s="278">
        <v>13</v>
      </c>
      <c r="D36" s="26"/>
      <c r="E36" s="26"/>
      <c r="F36" s="52"/>
      <c r="G36" s="52"/>
      <c r="H36" s="52"/>
    </row>
    <row r="37" spans="1:8" ht="19.5" customHeight="1">
      <c r="A37" s="104" t="s">
        <v>342</v>
      </c>
      <c r="B37" s="277">
        <v>10</v>
      </c>
      <c r="C37" s="278">
        <v>2</v>
      </c>
      <c r="D37" s="26"/>
      <c r="E37" s="26"/>
      <c r="F37" s="52"/>
      <c r="G37" s="52"/>
      <c r="H37" s="52"/>
    </row>
    <row r="38" spans="1:8" ht="19.5" customHeight="1">
      <c r="A38" s="104" t="s">
        <v>343</v>
      </c>
      <c r="B38" s="277">
        <v>10</v>
      </c>
      <c r="C38" s="278">
        <v>2</v>
      </c>
      <c r="D38" s="26"/>
      <c r="E38" s="26"/>
      <c r="F38" s="52"/>
      <c r="G38" s="52"/>
      <c r="H38" s="52"/>
    </row>
    <row r="39" spans="1:8" ht="19.5" customHeight="1">
      <c r="A39" s="104" t="s">
        <v>344</v>
      </c>
      <c r="B39" s="277">
        <v>230</v>
      </c>
      <c r="C39" s="278">
        <v>13</v>
      </c>
      <c r="D39" s="26"/>
      <c r="E39" s="26"/>
      <c r="F39" s="52"/>
      <c r="G39" s="52"/>
      <c r="H39" s="52"/>
    </row>
    <row r="40" spans="1:8" ht="19.5" customHeight="1">
      <c r="A40" s="104" t="s">
        <v>345</v>
      </c>
      <c r="B40" s="277">
        <v>10</v>
      </c>
      <c r="C40" s="278">
        <v>2</v>
      </c>
      <c r="D40" s="26"/>
      <c r="E40" s="26"/>
      <c r="F40" s="52"/>
      <c r="G40" s="52"/>
      <c r="H40" s="52"/>
    </row>
    <row r="41" spans="1:8" ht="19.5" customHeight="1">
      <c r="A41" s="104" t="s">
        <v>346</v>
      </c>
      <c r="B41" s="277">
        <v>230</v>
      </c>
      <c r="C41" s="278">
        <v>13</v>
      </c>
      <c r="D41" s="26"/>
      <c r="E41" s="26"/>
      <c r="F41" s="52"/>
      <c r="G41" s="52"/>
      <c r="H41" s="52"/>
    </row>
    <row r="42" spans="1:8" ht="15">
      <c r="A42" s="37"/>
      <c r="B42" s="37"/>
      <c r="C42" s="37"/>
      <c r="D42" s="37"/>
      <c r="E42" s="37"/>
      <c r="F42" s="37"/>
      <c r="G42" s="37"/>
      <c r="H42" s="42"/>
    </row>
    <row r="43" spans="1:12" ht="15">
      <c r="A43" s="404" t="s">
        <v>118</v>
      </c>
      <c r="B43" s="404"/>
      <c r="C43" s="404"/>
      <c r="D43" s="404"/>
      <c r="E43" s="404"/>
      <c r="F43" s="404"/>
      <c r="G43" s="404"/>
      <c r="H43" s="404"/>
      <c r="I43" s="404"/>
      <c r="L43" s="255"/>
    </row>
    <row r="44" spans="3:14" ht="15">
      <c r="C44" s="255"/>
      <c r="D44" s="255"/>
      <c r="E44" s="255"/>
      <c r="F44" s="255"/>
      <c r="G44" s="255"/>
      <c r="H44" s="255"/>
      <c r="I44" s="255"/>
      <c r="J44" s="255"/>
      <c r="L44" s="255"/>
      <c r="M44" s="255"/>
      <c r="N44" s="255"/>
    </row>
    <row r="45" spans="1:9" ht="15">
      <c r="A45" s="3"/>
      <c r="B45" s="6"/>
      <c r="C45" s="6"/>
      <c r="D45" s="395" t="s">
        <v>587</v>
      </c>
      <c r="E45" s="396"/>
      <c r="F45" s="397"/>
      <c r="G45" s="397"/>
      <c r="H45" s="397"/>
      <c r="I45" s="398"/>
    </row>
    <row r="46" spans="1:10" ht="75">
      <c r="A46" s="266" t="s">
        <v>115</v>
      </c>
      <c r="B46" s="266" t="s">
        <v>120</v>
      </c>
      <c r="C46" s="266" t="s">
        <v>121</v>
      </c>
      <c r="D46" s="267" t="s">
        <v>122</v>
      </c>
      <c r="E46" s="399" t="s">
        <v>429</v>
      </c>
      <c r="F46" s="400"/>
      <c r="G46" s="401" t="s">
        <v>123</v>
      </c>
      <c r="H46" s="405"/>
      <c r="I46" s="267" t="s">
        <v>124</v>
      </c>
      <c r="J46" s="46"/>
    </row>
    <row r="47" spans="1:9" ht="26.25" customHeight="1">
      <c r="A47" s="383" t="s">
        <v>348</v>
      </c>
      <c r="B47" s="386" t="s">
        <v>347</v>
      </c>
      <c r="C47" s="145">
        <v>10</v>
      </c>
      <c r="D47" s="281">
        <v>8381</v>
      </c>
      <c r="E47" s="142"/>
      <c r="F47" s="144" t="s">
        <v>430</v>
      </c>
      <c r="G47" s="142"/>
      <c r="H47" s="282">
        <v>3.3</v>
      </c>
      <c r="I47" s="283">
        <f>H47/C47*100</f>
        <v>32.99999999999999</v>
      </c>
    </row>
    <row r="48" spans="1:9" ht="26.25" customHeight="1">
      <c r="A48" s="384"/>
      <c r="B48" s="387"/>
      <c r="C48" s="146"/>
      <c r="D48" s="389" t="s">
        <v>588</v>
      </c>
      <c r="E48" s="390"/>
      <c r="F48" s="390"/>
      <c r="G48" s="390"/>
      <c r="H48" s="390"/>
      <c r="I48" s="391"/>
    </row>
    <row r="49" spans="1:14" ht="26.25" customHeight="1">
      <c r="A49" s="385"/>
      <c r="B49" s="388"/>
      <c r="C49" s="145">
        <v>10</v>
      </c>
      <c r="D49" s="284">
        <v>8544</v>
      </c>
      <c r="E49" s="142"/>
      <c r="F49" s="143">
        <f>(((D47+D49)/2)*((H47+H49)/2)/1000000)*B7*C7</f>
        <v>0.5331375</v>
      </c>
      <c r="G49" s="142"/>
      <c r="H49" s="285">
        <v>3</v>
      </c>
      <c r="I49" s="286">
        <f>H49/C49*100</f>
        <v>30</v>
      </c>
      <c r="J49" s="255"/>
      <c r="L49" s="255"/>
      <c r="M49" s="255"/>
      <c r="N49" s="255"/>
    </row>
    <row r="50" spans="1:14" ht="26.25" customHeight="1">
      <c r="A50" s="392" t="s">
        <v>589</v>
      </c>
      <c r="B50" s="393"/>
      <c r="C50" s="393"/>
      <c r="D50" s="393"/>
      <c r="E50" s="393"/>
      <c r="F50" s="394"/>
      <c r="G50" s="394"/>
      <c r="H50" s="394"/>
      <c r="I50" s="394"/>
      <c r="J50" s="255"/>
      <c r="L50" s="255"/>
      <c r="M50" s="255"/>
      <c r="N50" s="255"/>
    </row>
    <row r="51" spans="3:14" ht="15">
      <c r="C51" s="255"/>
      <c r="D51" s="255"/>
      <c r="E51" s="255"/>
      <c r="F51" s="255"/>
      <c r="G51" s="255"/>
      <c r="H51" s="255"/>
      <c r="I51" s="255"/>
      <c r="J51" s="255"/>
      <c r="L51" s="255"/>
      <c r="M51" s="255"/>
      <c r="N51" s="255"/>
    </row>
    <row r="52" spans="4:13" ht="12.75" customHeight="1">
      <c r="D52" s="268"/>
      <c r="E52" s="268"/>
      <c r="F52" s="268"/>
      <c r="G52" s="268"/>
      <c r="H52" s="268"/>
      <c r="I52" s="268"/>
      <c r="K52" s="255"/>
      <c r="L52" s="255"/>
      <c r="M52" s="255"/>
    </row>
    <row r="53" spans="1:9" ht="15">
      <c r="A53" s="3"/>
      <c r="B53" s="6"/>
      <c r="C53" s="6"/>
      <c r="D53" s="395" t="s">
        <v>590</v>
      </c>
      <c r="E53" s="396"/>
      <c r="F53" s="397"/>
      <c r="G53" s="397"/>
      <c r="H53" s="397"/>
      <c r="I53" s="398"/>
    </row>
    <row r="54" spans="1:10" ht="75">
      <c r="A54" s="266" t="s">
        <v>115</v>
      </c>
      <c r="B54" s="266" t="s">
        <v>120</v>
      </c>
      <c r="C54" s="266" t="s">
        <v>121</v>
      </c>
      <c r="D54" s="267" t="s">
        <v>122</v>
      </c>
      <c r="E54" s="399" t="s">
        <v>429</v>
      </c>
      <c r="F54" s="400"/>
      <c r="G54" s="401" t="s">
        <v>123</v>
      </c>
      <c r="H54" s="402"/>
      <c r="I54" s="267" t="s">
        <v>124</v>
      </c>
      <c r="J54" s="46"/>
    </row>
    <row r="55" spans="1:9" ht="26.25" customHeight="1">
      <c r="A55" s="383" t="s">
        <v>349</v>
      </c>
      <c r="B55" s="386" t="s">
        <v>347</v>
      </c>
      <c r="C55" s="145">
        <v>15</v>
      </c>
      <c r="D55" s="270">
        <v>17365</v>
      </c>
      <c r="E55" s="147"/>
      <c r="F55" s="148" t="s">
        <v>430</v>
      </c>
      <c r="G55" s="147"/>
      <c r="H55" s="148">
        <v>3.1</v>
      </c>
      <c r="I55" s="283">
        <f>H55/C55*100</f>
        <v>20.666666666666668</v>
      </c>
    </row>
    <row r="56" spans="1:9" ht="26.25" customHeight="1">
      <c r="A56" s="384"/>
      <c r="B56" s="387"/>
      <c r="C56" s="146"/>
      <c r="D56" s="406" t="s">
        <v>591</v>
      </c>
      <c r="E56" s="407"/>
      <c r="F56" s="407"/>
      <c r="G56" s="407"/>
      <c r="H56" s="407"/>
      <c r="I56" s="408"/>
    </row>
    <row r="57" spans="1:14" ht="26.25" customHeight="1">
      <c r="A57" s="385"/>
      <c r="B57" s="388"/>
      <c r="C57" s="145">
        <v>15</v>
      </c>
      <c r="D57" s="271">
        <v>16419</v>
      </c>
      <c r="E57" s="147"/>
      <c r="F57" s="148">
        <f>(((D55+D57)/2)*((H55+H57)/2)/1000000)*B8*C8</f>
        <v>126.26769999999999</v>
      </c>
      <c r="G57" s="147"/>
      <c r="H57" s="148">
        <v>1.9</v>
      </c>
      <c r="I57" s="149">
        <f>H57/C57</f>
        <v>0.12666666666666665</v>
      </c>
      <c r="J57" s="255"/>
      <c r="L57" s="255"/>
      <c r="M57" s="255"/>
      <c r="N57" s="255"/>
    </row>
    <row r="58" spans="1:14" ht="26.25" customHeight="1">
      <c r="A58" s="392" t="s">
        <v>589</v>
      </c>
      <c r="B58" s="393"/>
      <c r="C58" s="393"/>
      <c r="D58" s="393"/>
      <c r="E58" s="393"/>
      <c r="F58" s="394"/>
      <c r="G58" s="394"/>
      <c r="H58" s="394"/>
      <c r="I58" s="394"/>
      <c r="J58" s="255"/>
      <c r="L58" s="255"/>
      <c r="M58" s="255"/>
      <c r="N58" s="255"/>
    </row>
    <row r="59" spans="1:14" ht="15.75" customHeight="1">
      <c r="A59" s="107"/>
      <c r="B59" s="108"/>
      <c r="C59" s="109"/>
      <c r="D59" s="110"/>
      <c r="E59" s="110"/>
      <c r="F59" s="111"/>
      <c r="G59" s="111"/>
      <c r="H59" s="106"/>
      <c r="I59" s="112"/>
      <c r="J59" s="255"/>
      <c r="L59" s="255"/>
      <c r="M59" s="255"/>
      <c r="N59" s="255"/>
    </row>
    <row r="60" spans="4:9" ht="15">
      <c r="D60" s="395" t="s">
        <v>592</v>
      </c>
      <c r="E60" s="396"/>
      <c r="F60" s="397"/>
      <c r="G60" s="397"/>
      <c r="H60" s="397"/>
      <c r="I60" s="398"/>
    </row>
    <row r="61" spans="1:10" ht="75">
      <c r="A61" s="266" t="s">
        <v>115</v>
      </c>
      <c r="B61" s="266" t="s">
        <v>120</v>
      </c>
      <c r="C61" s="266" t="s">
        <v>121</v>
      </c>
      <c r="D61" s="151" t="s">
        <v>122</v>
      </c>
      <c r="E61" s="412" t="s">
        <v>429</v>
      </c>
      <c r="F61" s="413"/>
      <c r="G61" s="414" t="s">
        <v>123</v>
      </c>
      <c r="H61" s="415"/>
      <c r="I61" s="151" t="s">
        <v>124</v>
      </c>
      <c r="J61" s="46"/>
    </row>
    <row r="62" spans="1:9" ht="26.25" customHeight="1">
      <c r="A62" s="383" t="s">
        <v>350</v>
      </c>
      <c r="B62" s="386" t="s">
        <v>347</v>
      </c>
      <c r="C62" s="152">
        <v>20</v>
      </c>
      <c r="D62" s="153">
        <v>16451</v>
      </c>
      <c r="E62" s="147"/>
      <c r="F62" s="148" t="s">
        <v>430</v>
      </c>
      <c r="G62" s="147"/>
      <c r="H62" s="148">
        <v>3.9</v>
      </c>
      <c r="I62" s="154">
        <f>H62/C62*100</f>
        <v>19.5</v>
      </c>
    </row>
    <row r="63" spans="1:9" ht="26.25" customHeight="1">
      <c r="A63" s="384"/>
      <c r="B63" s="387"/>
      <c r="C63" s="146"/>
      <c r="D63" s="406" t="s">
        <v>593</v>
      </c>
      <c r="E63" s="407"/>
      <c r="F63" s="407"/>
      <c r="G63" s="407"/>
      <c r="H63" s="407"/>
      <c r="I63" s="408"/>
    </row>
    <row r="64" spans="1:14" ht="26.25" customHeight="1">
      <c r="A64" s="385"/>
      <c r="B64" s="388"/>
      <c r="C64" s="145">
        <v>20</v>
      </c>
      <c r="D64" s="271">
        <v>16461</v>
      </c>
      <c r="E64" s="147"/>
      <c r="F64" s="148">
        <f>(((D62+D64)/2)*((H62+H64)/2)/1000000)*B9*C9</f>
        <v>87.38136</v>
      </c>
      <c r="G64" s="147"/>
      <c r="H64" s="148">
        <v>2</v>
      </c>
      <c r="I64" s="155">
        <f>H64/C64*100</f>
        <v>10</v>
      </c>
      <c r="J64" s="255"/>
      <c r="L64" s="255"/>
      <c r="M64" s="255"/>
      <c r="N64" s="255"/>
    </row>
    <row r="65" spans="1:14" ht="26.25" customHeight="1">
      <c r="A65" s="409" t="s">
        <v>589</v>
      </c>
      <c r="B65" s="410"/>
      <c r="C65" s="410"/>
      <c r="D65" s="410"/>
      <c r="E65" s="410"/>
      <c r="F65" s="411"/>
      <c r="G65" s="411"/>
      <c r="H65" s="411"/>
      <c r="I65" s="411"/>
      <c r="J65" s="255"/>
      <c r="L65" s="255"/>
      <c r="M65" s="255"/>
      <c r="N65" s="255"/>
    </row>
    <row r="67" spans="4:9" ht="15">
      <c r="D67" s="395" t="s">
        <v>594</v>
      </c>
      <c r="E67" s="396"/>
      <c r="F67" s="397"/>
      <c r="G67" s="397"/>
      <c r="H67" s="397"/>
      <c r="I67" s="398"/>
    </row>
    <row r="68" spans="1:10" ht="75">
      <c r="A68" s="266" t="s">
        <v>115</v>
      </c>
      <c r="B68" s="266" t="s">
        <v>120</v>
      </c>
      <c r="C68" s="266" t="s">
        <v>121</v>
      </c>
      <c r="D68" s="267" t="s">
        <v>122</v>
      </c>
      <c r="E68" s="399" t="s">
        <v>429</v>
      </c>
      <c r="F68" s="400"/>
      <c r="G68" s="401" t="s">
        <v>123</v>
      </c>
      <c r="H68" s="402"/>
      <c r="I68" s="267" t="s">
        <v>124</v>
      </c>
      <c r="J68" s="46"/>
    </row>
    <row r="69" spans="1:9" ht="26.25" customHeight="1">
      <c r="A69" s="383" t="s">
        <v>351</v>
      </c>
      <c r="B69" s="386" t="s">
        <v>347</v>
      </c>
      <c r="C69" s="158">
        <v>15</v>
      </c>
      <c r="D69" s="159">
        <v>3581</v>
      </c>
      <c r="E69" s="157"/>
      <c r="F69" s="150" t="s">
        <v>432</v>
      </c>
      <c r="G69" s="157"/>
      <c r="H69" s="150">
        <v>6.5</v>
      </c>
      <c r="I69" s="283">
        <f>H69/C69*100</f>
        <v>43.333333333333336</v>
      </c>
    </row>
    <row r="70" spans="1:9" ht="26.25" customHeight="1">
      <c r="A70" s="384"/>
      <c r="B70" s="387"/>
      <c r="C70" s="146"/>
      <c r="D70" s="406" t="s">
        <v>595</v>
      </c>
      <c r="E70" s="407"/>
      <c r="F70" s="407"/>
      <c r="G70" s="407"/>
      <c r="H70" s="407"/>
      <c r="I70" s="408"/>
    </row>
    <row r="71" spans="1:14" ht="26.25" customHeight="1">
      <c r="A71" s="385"/>
      <c r="B71" s="388"/>
      <c r="C71" s="145">
        <v>15</v>
      </c>
      <c r="D71" s="271">
        <v>3689</v>
      </c>
      <c r="E71" s="157"/>
      <c r="F71" s="150">
        <f>((D71+D69)/2)*((H69+H71)/2)/1000000*B10*C10</f>
        <v>18.025964999999996</v>
      </c>
      <c r="G71" s="157"/>
      <c r="H71" s="150">
        <v>2.2</v>
      </c>
      <c r="I71" s="149">
        <f>H71/C71*100</f>
        <v>14.666666666666666</v>
      </c>
      <c r="J71" s="255"/>
      <c r="L71" s="255"/>
      <c r="M71" s="255"/>
      <c r="N71" s="255"/>
    </row>
    <row r="72" spans="1:14" ht="26.25" customHeight="1">
      <c r="A72" s="409" t="s">
        <v>589</v>
      </c>
      <c r="B72" s="410"/>
      <c r="C72" s="410"/>
      <c r="D72" s="410"/>
      <c r="E72" s="410"/>
      <c r="F72" s="411"/>
      <c r="G72" s="411"/>
      <c r="H72" s="411"/>
      <c r="I72" s="411"/>
      <c r="J72" s="255"/>
      <c r="L72" s="255"/>
      <c r="M72" s="255"/>
      <c r="N72" s="255"/>
    </row>
    <row r="74" spans="4:9" ht="15">
      <c r="D74" s="395" t="s">
        <v>596</v>
      </c>
      <c r="E74" s="396"/>
      <c r="F74" s="397"/>
      <c r="G74" s="397"/>
      <c r="H74" s="397"/>
      <c r="I74" s="398"/>
    </row>
    <row r="75" spans="1:10" ht="75">
      <c r="A75" s="266" t="s">
        <v>115</v>
      </c>
      <c r="B75" s="266" t="s">
        <v>120</v>
      </c>
      <c r="C75" s="266" t="s">
        <v>121</v>
      </c>
      <c r="D75" s="151" t="s">
        <v>122</v>
      </c>
      <c r="E75" s="399" t="s">
        <v>429</v>
      </c>
      <c r="F75" s="400"/>
      <c r="G75" s="399" t="s">
        <v>123</v>
      </c>
      <c r="H75" s="400"/>
      <c r="I75" s="151" t="s">
        <v>124</v>
      </c>
      <c r="J75" s="46"/>
    </row>
    <row r="76" spans="1:9" ht="26.25" customHeight="1">
      <c r="A76" s="383" t="s">
        <v>352</v>
      </c>
      <c r="B76" s="386" t="s">
        <v>347</v>
      </c>
      <c r="C76" s="145">
        <v>15</v>
      </c>
      <c r="D76" s="156">
        <v>7706</v>
      </c>
      <c r="E76" s="157"/>
      <c r="F76" s="150" t="s">
        <v>433</v>
      </c>
      <c r="G76" s="157"/>
      <c r="H76" s="150">
        <v>5.3</v>
      </c>
      <c r="I76" s="287">
        <f>H76/C76*100</f>
        <v>35.333333333333336</v>
      </c>
    </row>
    <row r="77" spans="1:9" ht="26.25" customHeight="1">
      <c r="A77" s="384"/>
      <c r="B77" s="387"/>
      <c r="C77" s="146"/>
      <c r="D77" s="406" t="s">
        <v>597</v>
      </c>
      <c r="E77" s="407"/>
      <c r="F77" s="407"/>
      <c r="G77" s="407"/>
      <c r="H77" s="407"/>
      <c r="I77" s="408"/>
    </row>
    <row r="78" spans="1:14" ht="26.25" customHeight="1">
      <c r="A78" s="385"/>
      <c r="B78" s="388"/>
      <c r="C78" s="145">
        <v>15</v>
      </c>
      <c r="D78" s="271">
        <v>8462</v>
      </c>
      <c r="E78" s="157"/>
      <c r="F78" s="150">
        <f>((D76+D78)/2)*((H76+H78)/2)/1000000*B11*C11</f>
        <v>58.932359999999996</v>
      </c>
      <c r="G78" s="157"/>
      <c r="H78" s="150">
        <v>2.8</v>
      </c>
      <c r="I78" s="288">
        <f>H78/C78*100</f>
        <v>18.666666666666664</v>
      </c>
      <c r="J78" s="255"/>
      <c r="L78" s="255"/>
      <c r="M78" s="255"/>
      <c r="N78" s="255"/>
    </row>
    <row r="79" spans="1:9" ht="25.5" customHeight="1">
      <c r="A79" s="409" t="s">
        <v>589</v>
      </c>
      <c r="B79" s="410"/>
      <c r="C79" s="410"/>
      <c r="D79" s="410"/>
      <c r="E79" s="410"/>
      <c r="F79" s="411"/>
      <c r="G79" s="411"/>
      <c r="H79" s="411"/>
      <c r="I79" s="411"/>
    </row>
    <row r="80" ht="13.5" customHeight="1"/>
    <row r="81" spans="4:9" ht="15">
      <c r="D81" s="395" t="s">
        <v>598</v>
      </c>
      <c r="E81" s="396"/>
      <c r="F81" s="397"/>
      <c r="G81" s="397"/>
      <c r="H81" s="397"/>
      <c r="I81" s="398"/>
    </row>
    <row r="82" spans="1:10" ht="75">
      <c r="A82" s="266" t="s">
        <v>115</v>
      </c>
      <c r="B82" s="266" t="s">
        <v>120</v>
      </c>
      <c r="C82" s="266" t="s">
        <v>121</v>
      </c>
      <c r="D82" s="151" t="s">
        <v>122</v>
      </c>
      <c r="E82" s="399" t="s">
        <v>429</v>
      </c>
      <c r="F82" s="400"/>
      <c r="G82" s="412" t="s">
        <v>123</v>
      </c>
      <c r="H82" s="413"/>
      <c r="I82" s="151" t="s">
        <v>124</v>
      </c>
      <c r="J82" s="46"/>
    </row>
    <row r="83" spans="1:9" ht="26.25" customHeight="1">
      <c r="A83" s="383" t="s">
        <v>353</v>
      </c>
      <c r="B83" s="386" t="s">
        <v>347</v>
      </c>
      <c r="C83" s="145">
        <v>20</v>
      </c>
      <c r="D83" s="156">
        <v>65656</v>
      </c>
      <c r="E83" s="157"/>
      <c r="F83" s="150" t="s">
        <v>433</v>
      </c>
      <c r="G83" s="157"/>
      <c r="H83" s="150">
        <v>6.2</v>
      </c>
      <c r="I83" s="287">
        <f>H83/C83*100</f>
        <v>31</v>
      </c>
    </row>
    <row r="84" spans="1:9" ht="26.25" customHeight="1">
      <c r="A84" s="384"/>
      <c r="B84" s="387"/>
      <c r="C84" s="146"/>
      <c r="D84" s="406" t="s">
        <v>599</v>
      </c>
      <c r="E84" s="407"/>
      <c r="F84" s="407"/>
      <c r="G84" s="407"/>
      <c r="H84" s="407"/>
      <c r="I84" s="408"/>
    </row>
    <row r="85" spans="1:14" ht="26.25" customHeight="1">
      <c r="A85" s="385"/>
      <c r="B85" s="388"/>
      <c r="C85" s="145">
        <v>20</v>
      </c>
      <c r="D85" s="271">
        <v>69512</v>
      </c>
      <c r="E85" s="157"/>
      <c r="F85" s="150">
        <f>((D83+D85)/2)*((H83+H85)/2)/1000000*B12*C12</f>
        <v>342.853632</v>
      </c>
      <c r="G85" s="157"/>
      <c r="H85" s="150">
        <v>2.7</v>
      </c>
      <c r="I85" s="155">
        <f>H85/C85*100</f>
        <v>13.5</v>
      </c>
      <c r="J85" s="255"/>
      <c r="L85" s="255"/>
      <c r="M85" s="255"/>
      <c r="N85" s="255"/>
    </row>
    <row r="86" spans="1:14" ht="26.25" customHeight="1">
      <c r="A86" s="409" t="s">
        <v>589</v>
      </c>
      <c r="B86" s="410"/>
      <c r="C86" s="410"/>
      <c r="D86" s="410"/>
      <c r="E86" s="410"/>
      <c r="F86" s="411"/>
      <c r="G86" s="411"/>
      <c r="H86" s="411"/>
      <c r="I86" s="411"/>
      <c r="J86" s="255"/>
      <c r="L86" s="255"/>
      <c r="M86" s="255"/>
      <c r="N86" s="255"/>
    </row>
    <row r="88" spans="4:9" ht="15">
      <c r="D88" s="395" t="s">
        <v>600</v>
      </c>
      <c r="E88" s="396"/>
      <c r="F88" s="397"/>
      <c r="G88" s="397"/>
      <c r="H88" s="397"/>
      <c r="I88" s="398"/>
    </row>
    <row r="89" spans="1:10" ht="75">
      <c r="A89" s="266" t="s">
        <v>115</v>
      </c>
      <c r="B89" s="266" t="s">
        <v>120</v>
      </c>
      <c r="C89" s="266" t="s">
        <v>121</v>
      </c>
      <c r="D89" s="151" t="s">
        <v>122</v>
      </c>
      <c r="E89" s="414" t="s">
        <v>429</v>
      </c>
      <c r="F89" s="415"/>
      <c r="G89" s="414" t="s">
        <v>123</v>
      </c>
      <c r="H89" s="415"/>
      <c r="I89" s="151" t="s">
        <v>124</v>
      </c>
      <c r="J89" s="46"/>
    </row>
    <row r="90" spans="1:9" ht="26.25" customHeight="1">
      <c r="A90" s="383" t="s">
        <v>355</v>
      </c>
      <c r="B90" s="386" t="s">
        <v>347</v>
      </c>
      <c r="C90" s="141">
        <v>15</v>
      </c>
      <c r="D90" s="271">
        <v>3787</v>
      </c>
      <c r="E90" s="157"/>
      <c r="F90" s="150" t="s">
        <v>434</v>
      </c>
      <c r="G90" s="157"/>
      <c r="H90" s="150">
        <v>5.3</v>
      </c>
      <c r="I90" s="287">
        <f>H90/C90*100</f>
        <v>35.333333333333336</v>
      </c>
    </row>
    <row r="91" spans="1:9" ht="26.25" customHeight="1">
      <c r="A91" s="384"/>
      <c r="B91" s="387"/>
      <c r="C91" s="146"/>
      <c r="D91" s="406" t="s">
        <v>601</v>
      </c>
      <c r="E91" s="407"/>
      <c r="F91" s="407"/>
      <c r="G91" s="407"/>
      <c r="H91" s="407"/>
      <c r="I91" s="408"/>
    </row>
    <row r="92" spans="1:14" ht="26.25" customHeight="1">
      <c r="A92" s="385"/>
      <c r="B92" s="388"/>
      <c r="C92" s="145">
        <v>15</v>
      </c>
      <c r="D92" s="271">
        <v>3301</v>
      </c>
      <c r="E92" s="157"/>
      <c r="F92" s="150">
        <f>((D90+D92)/2)*((H90+H92)/2)/1000000*B13*C13</f>
        <v>27.74952</v>
      </c>
      <c r="G92" s="157"/>
      <c r="H92" s="150">
        <v>3.4</v>
      </c>
      <c r="I92" s="288">
        <f>H92/C92*100</f>
        <v>22.666666666666664</v>
      </c>
      <c r="J92" s="255"/>
      <c r="L92" s="255"/>
      <c r="M92" s="255"/>
      <c r="N92" s="255"/>
    </row>
    <row r="93" spans="1:14" ht="30" customHeight="1">
      <c r="A93" s="409" t="s">
        <v>589</v>
      </c>
      <c r="B93" s="410"/>
      <c r="C93" s="410"/>
      <c r="D93" s="410"/>
      <c r="E93" s="410"/>
      <c r="F93" s="411"/>
      <c r="G93" s="411"/>
      <c r="H93" s="411"/>
      <c r="I93" s="411"/>
      <c r="J93" s="255"/>
      <c r="L93" s="255"/>
      <c r="M93" s="255"/>
      <c r="N93" s="255"/>
    </row>
    <row r="94" spans="11:12" ht="15">
      <c r="K94" s="73"/>
      <c r="L94" s="73"/>
    </row>
    <row r="95" spans="4:12" ht="15">
      <c r="D95" s="395" t="s">
        <v>602</v>
      </c>
      <c r="E95" s="396"/>
      <c r="F95" s="397"/>
      <c r="G95" s="397"/>
      <c r="H95" s="397"/>
      <c r="I95" s="398"/>
      <c r="K95" s="73"/>
      <c r="L95" s="73"/>
    </row>
    <row r="96" spans="1:12" ht="75">
      <c r="A96" s="266" t="s">
        <v>115</v>
      </c>
      <c r="B96" s="266" t="s">
        <v>120</v>
      </c>
      <c r="C96" s="266" t="s">
        <v>121</v>
      </c>
      <c r="D96" s="151" t="s">
        <v>122</v>
      </c>
      <c r="E96" s="414" t="s">
        <v>429</v>
      </c>
      <c r="F96" s="415"/>
      <c r="G96" s="412" t="s">
        <v>123</v>
      </c>
      <c r="H96" s="413"/>
      <c r="I96" s="151" t="s">
        <v>124</v>
      </c>
      <c r="J96" s="46"/>
      <c r="K96" s="160"/>
      <c r="L96" s="161"/>
    </row>
    <row r="97" spans="1:12" ht="26.25" customHeight="1">
      <c r="A97" s="383" t="s">
        <v>356</v>
      </c>
      <c r="B97" s="386" t="s">
        <v>347</v>
      </c>
      <c r="C97" s="145">
        <v>10</v>
      </c>
      <c r="D97" s="271">
        <v>5214</v>
      </c>
      <c r="E97" s="157"/>
      <c r="F97" s="150" t="s">
        <v>433</v>
      </c>
      <c r="G97" s="157"/>
      <c r="H97" s="150">
        <v>7.2</v>
      </c>
      <c r="I97" s="287">
        <f>H97/C97*100</f>
        <v>72</v>
      </c>
      <c r="K97" s="73"/>
      <c r="L97" s="73"/>
    </row>
    <row r="98" spans="1:12" ht="26.25" customHeight="1">
      <c r="A98" s="384"/>
      <c r="B98" s="387"/>
      <c r="C98" s="146"/>
      <c r="D98" s="406" t="s">
        <v>603</v>
      </c>
      <c r="E98" s="407"/>
      <c r="F98" s="407"/>
      <c r="G98" s="407"/>
      <c r="H98" s="407"/>
      <c r="I98" s="408"/>
      <c r="K98" s="73"/>
      <c r="L98" s="73"/>
    </row>
    <row r="99" spans="1:14" ht="26.25" customHeight="1">
      <c r="A99" s="385"/>
      <c r="B99" s="388"/>
      <c r="C99" s="145">
        <v>10</v>
      </c>
      <c r="D99" s="271">
        <v>7304</v>
      </c>
      <c r="E99" s="157"/>
      <c r="F99" s="150">
        <f>((D97+D99)/2)*((H97+H99)/2)/1000000*B14*C14</f>
        <v>96.37921150000001</v>
      </c>
      <c r="G99" s="157"/>
      <c r="H99" s="150">
        <v>3.1</v>
      </c>
      <c r="I99" s="288">
        <f>H99/C99*100</f>
        <v>31</v>
      </c>
      <c r="J99" s="255"/>
      <c r="K99" s="73"/>
      <c r="L99" s="112"/>
      <c r="M99" s="255"/>
      <c r="N99" s="255"/>
    </row>
    <row r="100" spans="1:14" ht="26.25" customHeight="1">
      <c r="A100" s="409" t="s">
        <v>589</v>
      </c>
      <c r="B100" s="410"/>
      <c r="C100" s="410"/>
      <c r="D100" s="410"/>
      <c r="E100" s="410"/>
      <c r="F100" s="411"/>
      <c r="G100" s="411"/>
      <c r="H100" s="411"/>
      <c r="I100" s="411"/>
      <c r="J100" s="255"/>
      <c r="K100" s="73"/>
      <c r="L100" s="112"/>
      <c r="M100" s="255"/>
      <c r="N100" s="255"/>
    </row>
    <row r="102" spans="4:9" ht="15">
      <c r="D102" s="395" t="s">
        <v>604</v>
      </c>
      <c r="E102" s="396"/>
      <c r="F102" s="397"/>
      <c r="G102" s="397"/>
      <c r="H102" s="397"/>
      <c r="I102" s="398"/>
    </row>
    <row r="103" spans="1:10" ht="75">
      <c r="A103" s="266" t="s">
        <v>115</v>
      </c>
      <c r="B103" s="266" t="s">
        <v>120</v>
      </c>
      <c r="C103" s="266" t="s">
        <v>121</v>
      </c>
      <c r="D103" s="151" t="s">
        <v>122</v>
      </c>
      <c r="E103" s="414" t="s">
        <v>429</v>
      </c>
      <c r="F103" s="415"/>
      <c r="G103" s="412" t="s">
        <v>123</v>
      </c>
      <c r="H103" s="413"/>
      <c r="I103" s="151" t="s">
        <v>124</v>
      </c>
      <c r="J103" s="46"/>
    </row>
    <row r="104" spans="1:9" ht="26.25" customHeight="1">
      <c r="A104" s="383" t="s">
        <v>357</v>
      </c>
      <c r="B104" s="386" t="s">
        <v>347</v>
      </c>
      <c r="C104" s="141">
        <v>15</v>
      </c>
      <c r="D104" s="156">
        <v>12320</v>
      </c>
      <c r="E104" s="157"/>
      <c r="F104" s="150" t="s">
        <v>433</v>
      </c>
      <c r="G104" s="157"/>
      <c r="H104" s="150">
        <v>3</v>
      </c>
      <c r="I104" s="287">
        <f>H104/C104*100</f>
        <v>20</v>
      </c>
    </row>
    <row r="105" spans="1:9" ht="26.25" customHeight="1">
      <c r="A105" s="384"/>
      <c r="B105" s="387"/>
      <c r="C105" s="146"/>
      <c r="D105" s="406" t="s">
        <v>605</v>
      </c>
      <c r="E105" s="407"/>
      <c r="F105" s="407"/>
      <c r="G105" s="407"/>
      <c r="H105" s="407"/>
      <c r="I105" s="408"/>
    </row>
    <row r="106" spans="1:14" ht="26.25" customHeight="1">
      <c r="A106" s="385"/>
      <c r="B106" s="388"/>
      <c r="C106" s="145">
        <v>15</v>
      </c>
      <c r="D106" s="271">
        <v>12859</v>
      </c>
      <c r="E106" s="157"/>
      <c r="F106" s="150">
        <f>((D104+D106)/2)*((H104+H106)/2)/1000000*B15*C15</f>
        <v>0.5665275000000001</v>
      </c>
      <c r="G106" s="157"/>
      <c r="H106" s="150">
        <v>1.5</v>
      </c>
      <c r="I106" s="288">
        <f>H106/C106*100</f>
        <v>10</v>
      </c>
      <c r="J106" s="255"/>
      <c r="L106" s="255"/>
      <c r="M106" s="255"/>
      <c r="N106" s="255"/>
    </row>
    <row r="107" spans="1:14" ht="26.25" customHeight="1">
      <c r="A107" s="409" t="s">
        <v>589</v>
      </c>
      <c r="B107" s="410"/>
      <c r="C107" s="410"/>
      <c r="D107" s="410"/>
      <c r="E107" s="410"/>
      <c r="F107" s="411"/>
      <c r="G107" s="411"/>
      <c r="H107" s="411"/>
      <c r="I107" s="411"/>
      <c r="J107" s="255"/>
      <c r="L107" s="255"/>
      <c r="M107" s="255"/>
      <c r="N107" s="255"/>
    </row>
    <row r="108" spans="1:14" ht="12.75" customHeight="1">
      <c r="A108" s="107"/>
      <c r="B108" s="108"/>
      <c r="C108" s="109"/>
      <c r="D108" s="110"/>
      <c r="E108" s="110"/>
      <c r="F108" s="111"/>
      <c r="G108" s="111"/>
      <c r="H108" s="106"/>
      <c r="I108" s="112"/>
      <c r="J108" s="255"/>
      <c r="L108" s="255"/>
      <c r="M108" s="255"/>
      <c r="N108" s="255"/>
    </row>
    <row r="109" spans="4:9" ht="15">
      <c r="D109" s="395" t="s">
        <v>606</v>
      </c>
      <c r="E109" s="396"/>
      <c r="F109" s="397"/>
      <c r="G109" s="397"/>
      <c r="H109" s="397"/>
      <c r="I109" s="398"/>
    </row>
    <row r="110" spans="1:10" ht="75">
      <c r="A110" s="266" t="s">
        <v>115</v>
      </c>
      <c r="B110" s="266" t="s">
        <v>120</v>
      </c>
      <c r="C110" s="266" t="s">
        <v>121</v>
      </c>
      <c r="D110" s="151" t="s">
        <v>122</v>
      </c>
      <c r="E110" s="414" t="s">
        <v>429</v>
      </c>
      <c r="F110" s="415"/>
      <c r="G110" s="414" t="s">
        <v>123</v>
      </c>
      <c r="H110" s="415"/>
      <c r="I110" s="151" t="s">
        <v>124</v>
      </c>
      <c r="J110" s="46"/>
    </row>
    <row r="111" spans="1:9" ht="26.25" customHeight="1">
      <c r="A111" s="383" t="s">
        <v>435</v>
      </c>
      <c r="B111" s="386" t="s">
        <v>347</v>
      </c>
      <c r="C111" s="141">
        <v>15</v>
      </c>
      <c r="D111" s="271">
        <v>6879</v>
      </c>
      <c r="E111" s="157"/>
      <c r="F111" s="150" t="s">
        <v>433</v>
      </c>
      <c r="G111" s="157"/>
      <c r="H111" s="150">
        <v>5.3</v>
      </c>
      <c r="I111" s="287">
        <f>H111/C111*100</f>
        <v>35.333333333333336</v>
      </c>
    </row>
    <row r="112" spans="1:9" ht="26.25" customHeight="1">
      <c r="A112" s="384"/>
      <c r="B112" s="387"/>
      <c r="C112" s="146"/>
      <c r="D112" s="406" t="s">
        <v>607</v>
      </c>
      <c r="E112" s="407"/>
      <c r="F112" s="407"/>
      <c r="G112" s="407"/>
      <c r="H112" s="407"/>
      <c r="I112" s="408"/>
    </row>
    <row r="113" spans="1:14" ht="26.25" customHeight="1">
      <c r="A113" s="385"/>
      <c r="B113" s="388"/>
      <c r="C113" s="145">
        <v>15</v>
      </c>
      <c r="D113" s="271">
        <v>6625</v>
      </c>
      <c r="E113" s="157"/>
      <c r="F113" s="150">
        <f>((D111+D113)/2)*((H111+H113)/2)/1000000*B16*C16</f>
        <v>28.095072000000002</v>
      </c>
      <c r="G113" s="157"/>
      <c r="H113" s="150">
        <v>2</v>
      </c>
      <c r="I113" s="288">
        <f>H113/C113*100</f>
        <v>13.333333333333334</v>
      </c>
      <c r="J113" s="255"/>
      <c r="L113" s="255"/>
      <c r="M113" s="255"/>
      <c r="N113" s="255"/>
    </row>
    <row r="114" spans="1:14" ht="26.25" customHeight="1">
      <c r="A114" s="409" t="s">
        <v>589</v>
      </c>
      <c r="B114" s="410"/>
      <c r="C114" s="410"/>
      <c r="D114" s="410"/>
      <c r="E114" s="410"/>
      <c r="F114" s="411"/>
      <c r="G114" s="411"/>
      <c r="H114" s="411"/>
      <c r="I114" s="411"/>
      <c r="J114" s="255"/>
      <c r="L114" s="255"/>
      <c r="M114" s="255"/>
      <c r="N114" s="255"/>
    </row>
    <row r="116" spans="4:9" ht="15">
      <c r="D116" s="395" t="s">
        <v>608</v>
      </c>
      <c r="E116" s="396"/>
      <c r="F116" s="397"/>
      <c r="G116" s="397"/>
      <c r="H116" s="397"/>
      <c r="I116" s="398"/>
    </row>
    <row r="117" spans="1:10" ht="75">
      <c r="A117" s="162" t="s">
        <v>115</v>
      </c>
      <c r="B117" s="162" t="s">
        <v>120</v>
      </c>
      <c r="C117" s="162" t="s">
        <v>436</v>
      </c>
      <c r="D117" s="151" t="s">
        <v>122</v>
      </c>
      <c r="E117" s="414" t="s">
        <v>429</v>
      </c>
      <c r="F117" s="415"/>
      <c r="G117" s="412" t="s">
        <v>123</v>
      </c>
      <c r="H117" s="413"/>
      <c r="I117" s="151" t="s">
        <v>124</v>
      </c>
      <c r="J117" s="46"/>
    </row>
    <row r="118" spans="1:9" ht="26.25" customHeight="1">
      <c r="A118" s="416" t="s">
        <v>437</v>
      </c>
      <c r="B118" s="386" t="s">
        <v>347</v>
      </c>
      <c r="C118" s="145">
        <v>10</v>
      </c>
      <c r="D118" s="156">
        <v>5449</v>
      </c>
      <c r="E118" s="157"/>
      <c r="F118" s="150" t="s">
        <v>433</v>
      </c>
      <c r="G118" s="157"/>
      <c r="H118" s="150">
        <v>3.6</v>
      </c>
      <c r="I118" s="287">
        <f>H118/C118*100</f>
        <v>36</v>
      </c>
    </row>
    <row r="119" spans="1:9" ht="26.25" customHeight="1">
      <c r="A119" s="417"/>
      <c r="B119" s="387"/>
      <c r="C119" s="146"/>
      <c r="D119" s="406" t="s">
        <v>609</v>
      </c>
      <c r="E119" s="407"/>
      <c r="F119" s="407"/>
      <c r="G119" s="407"/>
      <c r="H119" s="407"/>
      <c r="I119" s="408"/>
    </row>
    <row r="120" spans="1:14" ht="26.25" customHeight="1">
      <c r="A120" s="418"/>
      <c r="B120" s="388"/>
      <c r="C120" s="145">
        <v>10</v>
      </c>
      <c r="D120" s="271">
        <v>4976</v>
      </c>
      <c r="E120" s="157"/>
      <c r="F120" s="150">
        <f>((D118+D120)/2)*((H118+H120)/2)/1000000*B17*C17</f>
        <v>45.976856250000004</v>
      </c>
      <c r="G120" s="157"/>
      <c r="H120" s="150">
        <v>2.3</v>
      </c>
      <c r="I120" s="288">
        <f>H120/C120*100</f>
        <v>23</v>
      </c>
      <c r="J120" s="255"/>
      <c r="L120" s="255"/>
      <c r="M120" s="255"/>
      <c r="N120" s="255"/>
    </row>
    <row r="121" spans="1:14" ht="26.25" customHeight="1">
      <c r="A121" s="409" t="s">
        <v>589</v>
      </c>
      <c r="B121" s="410"/>
      <c r="C121" s="410"/>
      <c r="D121" s="410"/>
      <c r="E121" s="410"/>
      <c r="F121" s="411"/>
      <c r="G121" s="411"/>
      <c r="H121" s="411"/>
      <c r="I121" s="411"/>
      <c r="J121" s="255"/>
      <c r="L121" s="255"/>
      <c r="M121" s="255"/>
      <c r="N121" s="255"/>
    </row>
    <row r="123" spans="4:9" ht="15">
      <c r="D123" s="395" t="s">
        <v>610</v>
      </c>
      <c r="E123" s="396"/>
      <c r="F123" s="397"/>
      <c r="G123" s="397"/>
      <c r="H123" s="397"/>
      <c r="I123" s="398"/>
    </row>
    <row r="124" spans="1:10" ht="75">
      <c r="A124" s="266" t="s">
        <v>115</v>
      </c>
      <c r="B124" s="266" t="s">
        <v>120</v>
      </c>
      <c r="C124" s="266" t="s">
        <v>121</v>
      </c>
      <c r="D124" s="151" t="s">
        <v>122</v>
      </c>
      <c r="E124" s="414" t="s">
        <v>429</v>
      </c>
      <c r="F124" s="415"/>
      <c r="G124" s="412" t="s">
        <v>123</v>
      </c>
      <c r="H124" s="413"/>
      <c r="I124" s="151" t="s">
        <v>124</v>
      </c>
      <c r="J124" s="46"/>
    </row>
    <row r="125" spans="1:9" ht="26.25" customHeight="1">
      <c r="A125" s="383" t="s">
        <v>358</v>
      </c>
      <c r="B125" s="386" t="s">
        <v>347</v>
      </c>
      <c r="C125" s="141">
        <v>15</v>
      </c>
      <c r="D125" s="156">
        <v>9101</v>
      </c>
      <c r="E125" s="157"/>
      <c r="F125" s="150" t="s">
        <v>432</v>
      </c>
      <c r="G125" s="157"/>
      <c r="H125" s="150">
        <v>4.7</v>
      </c>
      <c r="I125" s="287">
        <f>H125/C125*100</f>
        <v>31.333333333333336</v>
      </c>
    </row>
    <row r="126" spans="1:9" ht="26.25" customHeight="1">
      <c r="A126" s="384"/>
      <c r="B126" s="387"/>
      <c r="C126" s="146"/>
      <c r="D126" s="406" t="s">
        <v>611</v>
      </c>
      <c r="E126" s="407"/>
      <c r="F126" s="407"/>
      <c r="G126" s="407"/>
      <c r="H126" s="407"/>
      <c r="I126" s="408"/>
    </row>
    <row r="127" spans="1:14" ht="26.25" customHeight="1">
      <c r="A127" s="385"/>
      <c r="B127" s="388"/>
      <c r="C127" s="145">
        <v>15</v>
      </c>
      <c r="D127" s="271">
        <v>8567</v>
      </c>
      <c r="E127" s="157"/>
      <c r="F127" s="150">
        <f>((D125+D127)/2)*((H125+H127)/2)/1000000*B18*C18</f>
        <v>41.79365400000001</v>
      </c>
      <c r="G127" s="157"/>
      <c r="H127" s="150">
        <v>3.6</v>
      </c>
      <c r="I127" s="288">
        <f>H127/C127*100</f>
        <v>24.000000000000004</v>
      </c>
      <c r="J127" s="255"/>
      <c r="L127" s="255"/>
      <c r="M127" s="255"/>
      <c r="N127" s="255"/>
    </row>
    <row r="128" spans="1:14" ht="26.25" customHeight="1">
      <c r="A128" s="409" t="s">
        <v>589</v>
      </c>
      <c r="B128" s="410"/>
      <c r="C128" s="410"/>
      <c r="D128" s="410"/>
      <c r="E128" s="410"/>
      <c r="F128" s="411"/>
      <c r="G128" s="411"/>
      <c r="H128" s="411"/>
      <c r="I128" s="411"/>
      <c r="J128" s="255"/>
      <c r="L128" s="255"/>
      <c r="M128" s="255"/>
      <c r="N128" s="255"/>
    </row>
    <row r="130" spans="4:9" ht="15">
      <c r="D130" s="395" t="s">
        <v>612</v>
      </c>
      <c r="E130" s="396"/>
      <c r="F130" s="397"/>
      <c r="G130" s="397"/>
      <c r="H130" s="397"/>
      <c r="I130" s="398"/>
    </row>
    <row r="131" spans="1:10" ht="75">
      <c r="A131" s="162" t="s">
        <v>115</v>
      </c>
      <c r="B131" s="162" t="s">
        <v>120</v>
      </c>
      <c r="C131" s="162" t="s">
        <v>436</v>
      </c>
      <c r="D131" s="151" t="s">
        <v>122</v>
      </c>
      <c r="E131" s="414" t="s">
        <v>429</v>
      </c>
      <c r="F131" s="415"/>
      <c r="G131" s="414" t="s">
        <v>123</v>
      </c>
      <c r="H131" s="415"/>
      <c r="I131" s="151" t="s">
        <v>124</v>
      </c>
      <c r="J131" s="46"/>
    </row>
    <row r="132" spans="1:9" ht="26.25" customHeight="1">
      <c r="A132" s="416" t="s">
        <v>359</v>
      </c>
      <c r="B132" s="386" t="s">
        <v>347</v>
      </c>
      <c r="C132" s="141">
        <v>15</v>
      </c>
      <c r="D132" s="271">
        <v>2756</v>
      </c>
      <c r="E132" s="157"/>
      <c r="F132" s="150" t="s">
        <v>433</v>
      </c>
      <c r="G132" s="157"/>
      <c r="H132" s="150">
        <v>4.7</v>
      </c>
      <c r="I132" s="287">
        <f>H132/C132*100</f>
        <v>31.333333333333336</v>
      </c>
    </row>
    <row r="133" spans="1:9" ht="26.25" customHeight="1">
      <c r="A133" s="417"/>
      <c r="B133" s="387"/>
      <c r="C133" s="146"/>
      <c r="D133" s="406" t="s">
        <v>613</v>
      </c>
      <c r="E133" s="407"/>
      <c r="F133" s="407"/>
      <c r="G133" s="407"/>
      <c r="H133" s="407"/>
      <c r="I133" s="408"/>
    </row>
    <row r="134" spans="1:14" ht="26.25" customHeight="1">
      <c r="A134" s="418"/>
      <c r="B134" s="388"/>
      <c r="C134" s="145">
        <v>15</v>
      </c>
      <c r="D134" s="271">
        <v>3208</v>
      </c>
      <c r="E134" s="157"/>
      <c r="F134" s="150">
        <f>((D132+D134)/2)*((H132+H134)/2)/1000000*B19*C19</f>
        <v>20.1285</v>
      </c>
      <c r="G134" s="157"/>
      <c r="H134" s="150">
        <v>2.8</v>
      </c>
      <c r="I134" s="288">
        <f>H134/C134*100</f>
        <v>18.666666666666664</v>
      </c>
      <c r="J134" s="255"/>
      <c r="L134" s="255"/>
      <c r="M134" s="255"/>
      <c r="N134" s="255"/>
    </row>
    <row r="135" spans="1:14" ht="26.25" customHeight="1">
      <c r="A135" s="409" t="s">
        <v>589</v>
      </c>
      <c r="B135" s="410"/>
      <c r="C135" s="410"/>
      <c r="D135" s="410"/>
      <c r="E135" s="410"/>
      <c r="F135" s="411"/>
      <c r="G135" s="411"/>
      <c r="H135" s="411"/>
      <c r="I135" s="411"/>
      <c r="J135" s="255"/>
      <c r="L135" s="255"/>
      <c r="M135" s="255"/>
      <c r="N135" s="255"/>
    </row>
    <row r="137" spans="4:9" ht="15">
      <c r="D137" s="395" t="s">
        <v>614</v>
      </c>
      <c r="E137" s="396"/>
      <c r="F137" s="397"/>
      <c r="G137" s="397"/>
      <c r="H137" s="397"/>
      <c r="I137" s="398"/>
    </row>
    <row r="138" spans="1:10" ht="75">
      <c r="A138" s="162" t="s">
        <v>115</v>
      </c>
      <c r="B138" s="162" t="s">
        <v>120</v>
      </c>
      <c r="C138" s="162" t="s">
        <v>436</v>
      </c>
      <c r="D138" s="151" t="s">
        <v>122</v>
      </c>
      <c r="E138" s="414" t="s">
        <v>429</v>
      </c>
      <c r="F138" s="415"/>
      <c r="G138" s="412" t="s">
        <v>123</v>
      </c>
      <c r="H138" s="413"/>
      <c r="I138" s="151" t="s">
        <v>124</v>
      </c>
      <c r="J138" s="46"/>
    </row>
    <row r="139" spans="1:9" ht="26.25" customHeight="1">
      <c r="A139" s="416" t="s">
        <v>360</v>
      </c>
      <c r="B139" s="386" t="s">
        <v>347</v>
      </c>
      <c r="C139" s="145">
        <v>10</v>
      </c>
      <c r="D139" s="156">
        <v>5454</v>
      </c>
      <c r="E139" s="157"/>
      <c r="F139" s="150" t="s">
        <v>433</v>
      </c>
      <c r="G139" s="157"/>
      <c r="H139" s="150">
        <v>5.1</v>
      </c>
      <c r="I139" s="287">
        <f>H139/C139*100</f>
        <v>51</v>
      </c>
    </row>
    <row r="140" spans="1:9" ht="26.25" customHeight="1">
      <c r="A140" s="417"/>
      <c r="B140" s="387"/>
      <c r="C140" s="146"/>
      <c r="D140" s="406" t="s">
        <v>615</v>
      </c>
      <c r="E140" s="407"/>
      <c r="F140" s="407"/>
      <c r="G140" s="407"/>
      <c r="H140" s="407"/>
      <c r="I140" s="408"/>
    </row>
    <row r="141" spans="1:14" ht="26.25" customHeight="1">
      <c r="A141" s="418"/>
      <c r="B141" s="388"/>
      <c r="C141" s="145">
        <v>10</v>
      </c>
      <c r="D141" s="271">
        <v>5749</v>
      </c>
      <c r="E141" s="157"/>
      <c r="F141" s="150">
        <f>((D139+D141)/2)*((H139+H141)/2)/1000000*B20*C20</f>
        <v>68.66878849999999</v>
      </c>
      <c r="G141" s="157"/>
      <c r="H141" s="150">
        <v>3.1</v>
      </c>
      <c r="I141" s="288">
        <f>H141/C141*100</f>
        <v>31</v>
      </c>
      <c r="J141" s="255"/>
      <c r="L141" s="255"/>
      <c r="M141" s="255"/>
      <c r="N141" s="255"/>
    </row>
    <row r="142" spans="1:14" ht="26.25" customHeight="1">
      <c r="A142" s="409" t="s">
        <v>589</v>
      </c>
      <c r="B142" s="410"/>
      <c r="C142" s="410"/>
      <c r="D142" s="410"/>
      <c r="E142" s="410"/>
      <c r="F142" s="411"/>
      <c r="G142" s="411"/>
      <c r="H142" s="411"/>
      <c r="I142" s="411"/>
      <c r="J142" s="255"/>
      <c r="L142" s="255"/>
      <c r="M142" s="255"/>
      <c r="N142" s="255"/>
    </row>
    <row r="144" spans="4:9" ht="15">
      <c r="D144" s="395" t="s">
        <v>616</v>
      </c>
      <c r="E144" s="396"/>
      <c r="F144" s="397"/>
      <c r="G144" s="397"/>
      <c r="H144" s="397"/>
      <c r="I144" s="398"/>
    </row>
    <row r="145" spans="1:10" ht="75">
      <c r="A145" s="162" t="s">
        <v>115</v>
      </c>
      <c r="B145" s="162" t="s">
        <v>120</v>
      </c>
      <c r="C145" s="162" t="s">
        <v>436</v>
      </c>
      <c r="D145" s="151" t="s">
        <v>122</v>
      </c>
      <c r="E145" s="414" t="s">
        <v>429</v>
      </c>
      <c r="F145" s="415"/>
      <c r="G145" s="414" t="s">
        <v>123</v>
      </c>
      <c r="H145" s="415"/>
      <c r="I145" s="151" t="s">
        <v>124</v>
      </c>
      <c r="J145" s="46"/>
    </row>
    <row r="146" spans="1:9" ht="26.25" customHeight="1">
      <c r="A146" s="416" t="s">
        <v>361</v>
      </c>
      <c r="B146" s="386" t="s">
        <v>347</v>
      </c>
      <c r="C146" s="141">
        <v>10</v>
      </c>
      <c r="D146" s="271">
        <v>5484</v>
      </c>
      <c r="E146" s="157"/>
      <c r="F146" s="150" t="s">
        <v>433</v>
      </c>
      <c r="G146" s="157"/>
      <c r="H146" s="150">
        <v>4.5</v>
      </c>
      <c r="I146" s="287">
        <f>H146/C146*100</f>
        <v>45</v>
      </c>
    </row>
    <row r="147" spans="1:9" ht="26.25" customHeight="1">
      <c r="A147" s="417"/>
      <c r="B147" s="387"/>
      <c r="C147" s="146"/>
      <c r="D147" s="406" t="s">
        <v>617</v>
      </c>
      <c r="E147" s="407"/>
      <c r="F147" s="407"/>
      <c r="G147" s="407"/>
      <c r="H147" s="407"/>
      <c r="I147" s="408"/>
    </row>
    <row r="148" spans="1:14" ht="26.25" customHeight="1">
      <c r="A148" s="418"/>
      <c r="B148" s="388"/>
      <c r="C148" s="145">
        <v>10</v>
      </c>
      <c r="D148" s="271">
        <v>5782</v>
      </c>
      <c r="E148" s="157"/>
      <c r="F148" s="150">
        <f>((D146+D148)/2)*((H146+H148)/2)/1000000*B21*C21</f>
        <v>58.949344999999994</v>
      </c>
      <c r="G148" s="157"/>
      <c r="H148" s="150">
        <v>2.5</v>
      </c>
      <c r="I148" s="288">
        <f>H148/C148*100</f>
        <v>25</v>
      </c>
      <c r="J148" s="255"/>
      <c r="L148" s="255"/>
      <c r="M148" s="255"/>
      <c r="N148" s="255"/>
    </row>
    <row r="149" spans="1:14" ht="26.25" customHeight="1">
      <c r="A149" s="409" t="s">
        <v>589</v>
      </c>
      <c r="B149" s="410"/>
      <c r="C149" s="410"/>
      <c r="D149" s="410"/>
      <c r="E149" s="410"/>
      <c r="F149" s="411"/>
      <c r="G149" s="411"/>
      <c r="H149" s="411"/>
      <c r="I149" s="411"/>
      <c r="J149" s="255"/>
      <c r="L149" s="255"/>
      <c r="M149" s="255"/>
      <c r="N149" s="255"/>
    </row>
    <row r="151" spans="4:9" ht="15">
      <c r="D151" s="395" t="s">
        <v>618</v>
      </c>
      <c r="E151" s="396"/>
      <c r="F151" s="397"/>
      <c r="G151" s="397"/>
      <c r="H151" s="397"/>
      <c r="I151" s="398"/>
    </row>
    <row r="152" spans="1:10" ht="75">
      <c r="A152" s="162" t="s">
        <v>115</v>
      </c>
      <c r="B152" s="162" t="s">
        <v>120</v>
      </c>
      <c r="C152" s="162" t="s">
        <v>436</v>
      </c>
      <c r="D152" s="151" t="s">
        <v>122</v>
      </c>
      <c r="E152" s="414" t="s">
        <v>429</v>
      </c>
      <c r="F152" s="419"/>
      <c r="G152" s="420" t="s">
        <v>123</v>
      </c>
      <c r="H152" s="420"/>
      <c r="I152" s="163" t="s">
        <v>124</v>
      </c>
      <c r="J152" s="46"/>
    </row>
    <row r="153" spans="1:9" ht="26.25" customHeight="1">
      <c r="A153" s="416" t="s">
        <v>362</v>
      </c>
      <c r="B153" s="386" t="s">
        <v>347</v>
      </c>
      <c r="C153" s="145">
        <v>15</v>
      </c>
      <c r="D153" s="156">
        <v>3118</v>
      </c>
      <c r="E153" s="157"/>
      <c r="F153" s="150" t="s">
        <v>433</v>
      </c>
      <c r="G153" s="157"/>
      <c r="H153" s="150">
        <v>5.8</v>
      </c>
      <c r="I153" s="287">
        <f>H153/C153*100</f>
        <v>38.666666666666664</v>
      </c>
    </row>
    <row r="154" spans="1:9" ht="26.25" customHeight="1">
      <c r="A154" s="417"/>
      <c r="B154" s="387"/>
      <c r="C154" s="146"/>
      <c r="D154" s="406" t="s">
        <v>619</v>
      </c>
      <c r="E154" s="407"/>
      <c r="F154" s="407"/>
      <c r="G154" s="407"/>
      <c r="H154" s="407"/>
      <c r="I154" s="408"/>
    </row>
    <row r="155" spans="1:14" ht="26.25" customHeight="1">
      <c r="A155" s="418"/>
      <c r="B155" s="388"/>
      <c r="C155" s="145">
        <v>15</v>
      </c>
      <c r="D155" s="271">
        <v>3187</v>
      </c>
      <c r="E155" s="157"/>
      <c r="F155" s="150">
        <f>((D153+D155)/2)*((H153+H155)/2)/1000000*B22*C22</f>
        <v>26.386425000000003</v>
      </c>
      <c r="G155" s="157"/>
      <c r="H155" s="150">
        <v>3.5</v>
      </c>
      <c r="I155" s="288">
        <f>H155/C155*100</f>
        <v>23.333333333333332</v>
      </c>
      <c r="J155" s="255"/>
      <c r="L155" s="255"/>
      <c r="M155" s="255"/>
      <c r="N155" s="255"/>
    </row>
    <row r="156" spans="1:14" ht="26.25" customHeight="1">
      <c r="A156" s="409" t="s">
        <v>589</v>
      </c>
      <c r="B156" s="410"/>
      <c r="C156" s="410"/>
      <c r="D156" s="410"/>
      <c r="E156" s="410"/>
      <c r="F156" s="411"/>
      <c r="G156" s="411"/>
      <c r="H156" s="411"/>
      <c r="I156" s="411"/>
      <c r="J156" s="255"/>
      <c r="L156" s="255"/>
      <c r="M156" s="255"/>
      <c r="N156" s="255"/>
    </row>
    <row r="158" spans="4:9" ht="15">
      <c r="D158" s="395" t="s">
        <v>620</v>
      </c>
      <c r="E158" s="396"/>
      <c r="F158" s="397"/>
      <c r="G158" s="397"/>
      <c r="H158" s="397"/>
      <c r="I158" s="398"/>
    </row>
    <row r="159" spans="1:10" ht="75">
      <c r="A159" s="162" t="s">
        <v>115</v>
      </c>
      <c r="B159" s="162" t="s">
        <v>120</v>
      </c>
      <c r="C159" s="162" t="s">
        <v>436</v>
      </c>
      <c r="D159" s="151" t="s">
        <v>122</v>
      </c>
      <c r="E159" s="414" t="s">
        <v>429</v>
      </c>
      <c r="F159" s="415"/>
      <c r="G159" s="412" t="s">
        <v>123</v>
      </c>
      <c r="H159" s="413"/>
      <c r="I159" s="151" t="s">
        <v>124</v>
      </c>
      <c r="J159" s="46"/>
    </row>
    <row r="160" spans="1:9" ht="26.25" customHeight="1">
      <c r="A160" s="416" t="s">
        <v>363</v>
      </c>
      <c r="B160" s="386" t="s">
        <v>347</v>
      </c>
      <c r="C160" s="145">
        <v>10</v>
      </c>
      <c r="D160" s="156">
        <v>8932</v>
      </c>
      <c r="E160" s="157"/>
      <c r="F160" s="150" t="s">
        <v>434</v>
      </c>
      <c r="G160" s="157"/>
      <c r="H160" s="150">
        <v>5.9</v>
      </c>
      <c r="I160" s="287">
        <f>H160/C160*100</f>
        <v>59.00000000000001</v>
      </c>
    </row>
    <row r="161" spans="1:9" ht="26.25" customHeight="1">
      <c r="A161" s="417"/>
      <c r="B161" s="387"/>
      <c r="C161" s="146"/>
      <c r="D161" s="406" t="s">
        <v>621</v>
      </c>
      <c r="E161" s="407"/>
      <c r="F161" s="407"/>
      <c r="G161" s="407"/>
      <c r="H161" s="407"/>
      <c r="I161" s="408"/>
    </row>
    <row r="162" spans="1:14" ht="26.25" customHeight="1">
      <c r="A162" s="418"/>
      <c r="B162" s="388"/>
      <c r="C162" s="145">
        <v>10</v>
      </c>
      <c r="D162" s="271">
        <v>8783</v>
      </c>
      <c r="E162" s="157"/>
      <c r="F162" s="150">
        <f>((D160+D162)/2)*((H160+H162)/2)/1000000*B23*C23</f>
        <v>116.52927</v>
      </c>
      <c r="G162" s="157"/>
      <c r="H162" s="150">
        <v>2.9</v>
      </c>
      <c r="I162" s="288">
        <f>H162/C162*100</f>
        <v>28.999999999999996</v>
      </c>
      <c r="J162" s="255"/>
      <c r="L162" s="255"/>
      <c r="M162" s="255"/>
      <c r="N162" s="255"/>
    </row>
    <row r="163" spans="1:14" ht="26.25" customHeight="1">
      <c r="A163" s="409" t="s">
        <v>589</v>
      </c>
      <c r="B163" s="410"/>
      <c r="C163" s="410"/>
      <c r="D163" s="410"/>
      <c r="E163" s="410"/>
      <c r="F163" s="411"/>
      <c r="G163" s="411"/>
      <c r="H163" s="411"/>
      <c r="I163" s="411"/>
      <c r="J163" s="255"/>
      <c r="L163" s="255"/>
      <c r="M163" s="255"/>
      <c r="N163" s="255"/>
    </row>
    <row r="165" spans="4:9" ht="15">
      <c r="D165" s="395" t="s">
        <v>622</v>
      </c>
      <c r="E165" s="396"/>
      <c r="F165" s="397"/>
      <c r="G165" s="397"/>
      <c r="H165" s="397"/>
      <c r="I165" s="398"/>
    </row>
    <row r="166" spans="1:10" ht="75">
      <c r="A166" s="266" t="s">
        <v>115</v>
      </c>
      <c r="B166" s="266" t="s">
        <v>120</v>
      </c>
      <c r="C166" s="266" t="s">
        <v>121</v>
      </c>
      <c r="D166" s="151" t="s">
        <v>122</v>
      </c>
      <c r="E166" s="414" t="s">
        <v>429</v>
      </c>
      <c r="F166" s="415"/>
      <c r="G166" s="412" t="s">
        <v>123</v>
      </c>
      <c r="H166" s="413"/>
      <c r="I166" s="151" t="s">
        <v>124</v>
      </c>
      <c r="J166" s="46"/>
    </row>
    <row r="167" spans="1:9" ht="26.25" customHeight="1">
      <c r="A167" s="383" t="s">
        <v>364</v>
      </c>
      <c r="B167" s="386" t="s">
        <v>347</v>
      </c>
      <c r="C167" s="145">
        <v>15</v>
      </c>
      <c r="D167" s="156">
        <v>12872</v>
      </c>
      <c r="E167" s="157"/>
      <c r="F167" s="150" t="s">
        <v>433</v>
      </c>
      <c r="G167" s="157"/>
      <c r="H167" s="150">
        <v>5.5</v>
      </c>
      <c r="I167" s="287">
        <f>H167/C167*100</f>
        <v>36.666666666666664</v>
      </c>
    </row>
    <row r="168" spans="1:9" ht="26.25" customHeight="1">
      <c r="A168" s="384"/>
      <c r="B168" s="387"/>
      <c r="C168" s="146"/>
      <c r="D168" s="406" t="s">
        <v>623</v>
      </c>
      <c r="E168" s="407"/>
      <c r="F168" s="407"/>
      <c r="G168" s="407"/>
      <c r="H168" s="407"/>
      <c r="I168" s="408"/>
    </row>
    <row r="169" spans="1:14" ht="26.25" customHeight="1">
      <c r="A169" s="385"/>
      <c r="B169" s="388"/>
      <c r="C169" s="145">
        <v>15</v>
      </c>
      <c r="D169" s="271">
        <v>12844</v>
      </c>
      <c r="E169" s="157"/>
      <c r="F169" s="150">
        <f>((D167+D169)/2)*((H167+H169)/2)/1000000*B24*C24</f>
        <v>101.83536000000001</v>
      </c>
      <c r="G169" s="157"/>
      <c r="H169" s="150">
        <v>3.3</v>
      </c>
      <c r="I169" s="288">
        <f>H169/C169*100</f>
        <v>22</v>
      </c>
      <c r="J169" s="255"/>
      <c r="L169" s="255"/>
      <c r="M169" s="255"/>
      <c r="N169" s="255"/>
    </row>
    <row r="170" spans="1:14" ht="26.25" customHeight="1">
      <c r="A170" s="409" t="s">
        <v>589</v>
      </c>
      <c r="B170" s="410"/>
      <c r="C170" s="410"/>
      <c r="D170" s="410"/>
      <c r="E170" s="410"/>
      <c r="F170" s="411"/>
      <c r="G170" s="411"/>
      <c r="H170" s="411"/>
      <c r="I170" s="411"/>
      <c r="J170" s="255"/>
      <c r="L170" s="255"/>
      <c r="M170" s="255"/>
      <c r="N170" s="255"/>
    </row>
    <row r="172" spans="4:9" ht="15">
      <c r="D172" s="395" t="s">
        <v>624</v>
      </c>
      <c r="E172" s="396"/>
      <c r="F172" s="397"/>
      <c r="G172" s="397"/>
      <c r="H172" s="397"/>
      <c r="I172" s="398"/>
    </row>
    <row r="173" spans="1:10" ht="75">
      <c r="A173" s="162" t="s">
        <v>115</v>
      </c>
      <c r="B173" s="162" t="s">
        <v>120</v>
      </c>
      <c r="C173" s="162" t="s">
        <v>436</v>
      </c>
      <c r="D173" s="151" t="s">
        <v>122</v>
      </c>
      <c r="E173" s="414" t="s">
        <v>429</v>
      </c>
      <c r="F173" s="415"/>
      <c r="G173" s="412" t="s">
        <v>123</v>
      </c>
      <c r="H173" s="413"/>
      <c r="I173" s="151" t="s">
        <v>124</v>
      </c>
      <c r="J173" s="46"/>
    </row>
    <row r="174" spans="1:9" ht="26.25" customHeight="1">
      <c r="A174" s="416" t="s">
        <v>365</v>
      </c>
      <c r="B174" s="386" t="s">
        <v>347</v>
      </c>
      <c r="C174" s="145">
        <v>10</v>
      </c>
      <c r="D174" s="156">
        <v>9970</v>
      </c>
      <c r="E174" s="157"/>
      <c r="F174" s="150" t="s">
        <v>433</v>
      </c>
      <c r="G174" s="157"/>
      <c r="H174" s="150">
        <v>4.8</v>
      </c>
      <c r="I174" s="287">
        <f>H174/C174*100</f>
        <v>48</v>
      </c>
    </row>
    <row r="175" spans="1:9" ht="26.25" customHeight="1">
      <c r="A175" s="417"/>
      <c r="B175" s="387"/>
      <c r="C175" s="146"/>
      <c r="D175" s="406" t="s">
        <v>625</v>
      </c>
      <c r="E175" s="407"/>
      <c r="F175" s="407"/>
      <c r="G175" s="407"/>
      <c r="H175" s="407"/>
      <c r="I175" s="408"/>
    </row>
    <row r="176" spans="1:14" ht="26.25" customHeight="1">
      <c r="A176" s="418"/>
      <c r="B176" s="388"/>
      <c r="C176" s="145">
        <v>10</v>
      </c>
      <c r="D176" s="271">
        <v>9986</v>
      </c>
      <c r="E176" s="157"/>
      <c r="F176" s="150">
        <f>((D174+D176)/2)*((H174+H176)/2)/1000000*B25*C25</f>
        <v>95.46950400000001</v>
      </c>
      <c r="G176" s="157"/>
      <c r="H176" s="150">
        <v>1.6</v>
      </c>
      <c r="I176" s="288">
        <f>H176/C176*100</f>
        <v>16</v>
      </c>
      <c r="J176" s="255"/>
      <c r="L176" s="255"/>
      <c r="M176" s="255"/>
      <c r="N176" s="255"/>
    </row>
    <row r="177" spans="1:14" ht="26.25" customHeight="1">
      <c r="A177" s="409" t="s">
        <v>589</v>
      </c>
      <c r="B177" s="410"/>
      <c r="C177" s="410"/>
      <c r="D177" s="410"/>
      <c r="E177" s="410"/>
      <c r="F177" s="411"/>
      <c r="G177" s="411"/>
      <c r="H177" s="411"/>
      <c r="I177" s="411"/>
      <c r="J177" s="255"/>
      <c r="L177" s="255"/>
      <c r="M177" s="255"/>
      <c r="N177" s="255"/>
    </row>
    <row r="179" spans="4:9" ht="15">
      <c r="D179" s="395" t="s">
        <v>626</v>
      </c>
      <c r="E179" s="396"/>
      <c r="F179" s="397"/>
      <c r="G179" s="397"/>
      <c r="H179" s="397"/>
      <c r="I179" s="398"/>
    </row>
    <row r="180" spans="1:10" ht="75">
      <c r="A180" s="162" t="s">
        <v>115</v>
      </c>
      <c r="B180" s="162" t="s">
        <v>120</v>
      </c>
      <c r="C180" s="162" t="s">
        <v>436</v>
      </c>
      <c r="D180" s="151" t="s">
        <v>122</v>
      </c>
      <c r="E180" s="414" t="s">
        <v>429</v>
      </c>
      <c r="F180" s="415"/>
      <c r="G180" s="412" t="s">
        <v>123</v>
      </c>
      <c r="H180" s="413"/>
      <c r="I180" s="151" t="s">
        <v>124</v>
      </c>
      <c r="J180" s="46"/>
    </row>
    <row r="181" spans="1:9" ht="26.25" customHeight="1">
      <c r="A181" s="416" t="s">
        <v>366</v>
      </c>
      <c r="B181" s="386" t="s">
        <v>347</v>
      </c>
      <c r="C181" s="145">
        <v>20</v>
      </c>
      <c r="D181" s="156">
        <v>80086</v>
      </c>
      <c r="E181" s="157"/>
      <c r="F181" s="150" t="s">
        <v>433</v>
      </c>
      <c r="G181" s="157"/>
      <c r="H181" s="150">
        <v>6.7</v>
      </c>
      <c r="I181" s="154">
        <f>H181/C181*100</f>
        <v>33.5</v>
      </c>
    </row>
    <row r="182" spans="1:9" ht="26.25" customHeight="1">
      <c r="A182" s="417"/>
      <c r="B182" s="387"/>
      <c r="C182" s="146"/>
      <c r="D182" s="406" t="s">
        <v>627</v>
      </c>
      <c r="E182" s="407"/>
      <c r="F182" s="407"/>
      <c r="G182" s="407"/>
      <c r="H182" s="407"/>
      <c r="I182" s="408"/>
    </row>
    <row r="183" spans="1:14" ht="26.25" customHeight="1">
      <c r="A183" s="418"/>
      <c r="B183" s="388"/>
      <c r="C183" s="145">
        <v>20</v>
      </c>
      <c r="D183" s="271">
        <v>81528</v>
      </c>
      <c r="E183" s="157"/>
      <c r="F183" s="150">
        <f>((D181+D183)/2)*((H181+H183)/2)/1000000*B26*C26</f>
        <v>446.78190299999994</v>
      </c>
      <c r="G183" s="157"/>
      <c r="H183" s="150">
        <v>3</v>
      </c>
      <c r="I183" s="288">
        <f>H183/C183*100</f>
        <v>15</v>
      </c>
      <c r="J183" s="255"/>
      <c r="L183" s="255"/>
      <c r="M183" s="255"/>
      <c r="N183" s="255"/>
    </row>
    <row r="184" spans="1:14" ht="26.25" customHeight="1">
      <c r="A184" s="409" t="s">
        <v>589</v>
      </c>
      <c r="B184" s="410"/>
      <c r="C184" s="410"/>
      <c r="D184" s="410"/>
      <c r="E184" s="410"/>
      <c r="F184" s="411"/>
      <c r="G184" s="411"/>
      <c r="H184" s="411"/>
      <c r="I184" s="411"/>
      <c r="J184" s="255"/>
      <c r="L184" s="255"/>
      <c r="M184" s="255"/>
      <c r="N184" s="255"/>
    </row>
    <row r="186" spans="4:9" ht="15">
      <c r="D186" s="395" t="s">
        <v>628</v>
      </c>
      <c r="E186" s="396"/>
      <c r="F186" s="397"/>
      <c r="G186" s="397"/>
      <c r="H186" s="397"/>
      <c r="I186" s="398"/>
    </row>
    <row r="187" spans="1:10" ht="75">
      <c r="A187" s="162" t="s">
        <v>115</v>
      </c>
      <c r="B187" s="162" t="s">
        <v>120</v>
      </c>
      <c r="C187" s="162" t="s">
        <v>436</v>
      </c>
      <c r="D187" s="151" t="s">
        <v>122</v>
      </c>
      <c r="E187" s="414" t="s">
        <v>429</v>
      </c>
      <c r="F187" s="415"/>
      <c r="G187" s="412" t="s">
        <v>123</v>
      </c>
      <c r="H187" s="413"/>
      <c r="I187" s="151" t="s">
        <v>124</v>
      </c>
      <c r="J187" s="46"/>
    </row>
    <row r="188" spans="1:9" ht="26.25" customHeight="1">
      <c r="A188" s="416" t="s">
        <v>367</v>
      </c>
      <c r="B188" s="386" t="s">
        <v>347</v>
      </c>
      <c r="C188" s="145">
        <v>10</v>
      </c>
      <c r="D188" s="156">
        <v>8943</v>
      </c>
      <c r="E188" s="157"/>
      <c r="F188" s="150" t="s">
        <v>433</v>
      </c>
      <c r="G188" s="157"/>
      <c r="H188" s="150">
        <v>3.7</v>
      </c>
      <c r="I188" s="287">
        <f>H188/C188*100</f>
        <v>37</v>
      </c>
    </row>
    <row r="189" spans="1:9" ht="26.25" customHeight="1">
      <c r="A189" s="417"/>
      <c r="B189" s="387"/>
      <c r="C189" s="146"/>
      <c r="D189" s="406" t="s">
        <v>629</v>
      </c>
      <c r="E189" s="407"/>
      <c r="F189" s="407"/>
      <c r="G189" s="407"/>
      <c r="H189" s="407"/>
      <c r="I189" s="408"/>
    </row>
    <row r="190" spans="1:14" ht="26.25" customHeight="1">
      <c r="A190" s="418"/>
      <c r="B190" s="388"/>
      <c r="C190" s="145">
        <v>10</v>
      </c>
      <c r="D190" s="271">
        <v>8335</v>
      </c>
      <c r="E190" s="157"/>
      <c r="F190" s="150">
        <f>((D188+D190)/2)*((H188+H190)/2)/1000000*B27*C27</f>
        <v>82.65795200000002</v>
      </c>
      <c r="G190" s="157"/>
      <c r="H190" s="150">
        <v>2.7</v>
      </c>
      <c r="I190" s="288">
        <f>H190/C190*100</f>
        <v>27</v>
      </c>
      <c r="J190" s="255"/>
      <c r="L190" s="255"/>
      <c r="M190" s="255"/>
      <c r="N190" s="255"/>
    </row>
    <row r="191" spans="1:14" ht="26.25" customHeight="1">
      <c r="A191" s="409" t="s">
        <v>589</v>
      </c>
      <c r="B191" s="410"/>
      <c r="C191" s="410"/>
      <c r="D191" s="410"/>
      <c r="E191" s="410"/>
      <c r="F191" s="411"/>
      <c r="G191" s="411"/>
      <c r="H191" s="411"/>
      <c r="I191" s="411"/>
      <c r="J191" s="255"/>
      <c r="L191" s="255"/>
      <c r="M191" s="255"/>
      <c r="N191" s="255"/>
    </row>
    <row r="193" spans="4:9" ht="15">
      <c r="D193" s="395" t="s">
        <v>630</v>
      </c>
      <c r="E193" s="396"/>
      <c r="F193" s="397"/>
      <c r="G193" s="397"/>
      <c r="H193" s="397"/>
      <c r="I193" s="398"/>
    </row>
    <row r="194" spans="1:10" ht="75">
      <c r="A194" s="162" t="s">
        <v>115</v>
      </c>
      <c r="B194" s="162" t="s">
        <v>120</v>
      </c>
      <c r="C194" s="162" t="s">
        <v>436</v>
      </c>
      <c r="D194" s="151" t="s">
        <v>122</v>
      </c>
      <c r="E194" s="414" t="s">
        <v>429</v>
      </c>
      <c r="F194" s="419"/>
      <c r="G194" s="420" t="s">
        <v>123</v>
      </c>
      <c r="H194" s="420"/>
      <c r="I194" s="163" t="s">
        <v>124</v>
      </c>
      <c r="J194" s="46"/>
    </row>
    <row r="195" spans="1:9" ht="26.25" customHeight="1">
      <c r="A195" s="416" t="s">
        <v>368</v>
      </c>
      <c r="B195" s="386" t="s">
        <v>347</v>
      </c>
      <c r="C195" s="145">
        <v>10</v>
      </c>
      <c r="D195" s="271">
        <v>8533</v>
      </c>
      <c r="E195" s="164"/>
      <c r="F195" s="165" t="s">
        <v>433</v>
      </c>
      <c r="G195" s="164"/>
      <c r="H195" s="165">
        <v>4</v>
      </c>
      <c r="I195" s="288">
        <f>H195/C195*100</f>
        <v>40</v>
      </c>
    </row>
    <row r="196" spans="1:9" ht="26.25" customHeight="1">
      <c r="A196" s="417"/>
      <c r="B196" s="387"/>
      <c r="C196" s="146"/>
      <c r="D196" s="406" t="s">
        <v>631</v>
      </c>
      <c r="E196" s="407"/>
      <c r="F196" s="407"/>
      <c r="G196" s="407"/>
      <c r="H196" s="407"/>
      <c r="I196" s="408"/>
    </row>
    <row r="197" spans="1:14" ht="26.25" customHeight="1">
      <c r="A197" s="418"/>
      <c r="B197" s="388"/>
      <c r="C197" s="145">
        <v>10</v>
      </c>
      <c r="D197" s="271">
        <v>8284</v>
      </c>
      <c r="E197" s="164"/>
      <c r="F197" s="165">
        <f>((D195+D197)/2)*((H195+H197)/2)/1000000*B28*C28</f>
        <v>76.68131575</v>
      </c>
      <c r="G197" s="164"/>
      <c r="H197" s="165">
        <v>2.1</v>
      </c>
      <c r="I197" s="288">
        <f>H197/C197*100</f>
        <v>21.000000000000004</v>
      </c>
      <c r="J197" s="255"/>
      <c r="L197" s="255"/>
      <c r="M197" s="255"/>
      <c r="N197" s="255"/>
    </row>
    <row r="198" spans="1:14" ht="26.25" customHeight="1">
      <c r="A198" s="409" t="s">
        <v>589</v>
      </c>
      <c r="B198" s="410"/>
      <c r="C198" s="410"/>
      <c r="D198" s="410"/>
      <c r="E198" s="410"/>
      <c r="F198" s="411"/>
      <c r="G198" s="411"/>
      <c r="H198" s="411"/>
      <c r="I198" s="411"/>
      <c r="J198" s="255"/>
      <c r="L198" s="255"/>
      <c r="M198" s="255"/>
      <c r="N198" s="255"/>
    </row>
    <row r="200" spans="4:9" ht="15">
      <c r="D200" s="395" t="s">
        <v>632</v>
      </c>
      <c r="E200" s="396"/>
      <c r="F200" s="397"/>
      <c r="G200" s="397"/>
      <c r="H200" s="397"/>
      <c r="I200" s="398"/>
    </row>
    <row r="201" spans="1:10" ht="75">
      <c r="A201" s="266" t="s">
        <v>115</v>
      </c>
      <c r="B201" s="266" t="s">
        <v>120</v>
      </c>
      <c r="C201" s="266" t="s">
        <v>121</v>
      </c>
      <c r="D201" s="267" t="s">
        <v>122</v>
      </c>
      <c r="E201" s="414" t="s">
        <v>429</v>
      </c>
      <c r="F201" s="415"/>
      <c r="G201" s="421" t="s">
        <v>123</v>
      </c>
      <c r="H201" s="422"/>
      <c r="I201" s="267" t="s">
        <v>124</v>
      </c>
      <c r="J201" s="46"/>
    </row>
    <row r="202" spans="1:9" ht="26.25" customHeight="1">
      <c r="A202" s="383" t="s">
        <v>369</v>
      </c>
      <c r="B202" s="386" t="s">
        <v>347</v>
      </c>
      <c r="C202" s="141">
        <v>10</v>
      </c>
      <c r="D202" s="271">
        <v>1036</v>
      </c>
      <c r="E202" s="164"/>
      <c r="F202" s="165" t="s">
        <v>432</v>
      </c>
      <c r="G202" s="164"/>
      <c r="H202" s="165">
        <v>2.4</v>
      </c>
      <c r="I202" s="288">
        <f>H202/C202*100</f>
        <v>24</v>
      </c>
    </row>
    <row r="203" spans="1:9" ht="26.25" customHeight="1">
      <c r="A203" s="384"/>
      <c r="B203" s="387"/>
      <c r="C203" s="146"/>
      <c r="D203" s="406" t="s">
        <v>633</v>
      </c>
      <c r="E203" s="407"/>
      <c r="F203" s="407"/>
      <c r="G203" s="407"/>
      <c r="H203" s="407"/>
      <c r="I203" s="408"/>
    </row>
    <row r="204" spans="1:14" ht="26.25" customHeight="1">
      <c r="A204" s="385"/>
      <c r="B204" s="388"/>
      <c r="C204" s="145">
        <v>10</v>
      </c>
      <c r="D204" s="271">
        <v>1089</v>
      </c>
      <c r="E204" s="164"/>
      <c r="F204" s="165">
        <f>((D202+D204)/2)*((H202+H204)/2)/1000000*B29*C29</f>
        <v>0.0393125</v>
      </c>
      <c r="G204" s="164"/>
      <c r="H204" s="165">
        <v>1.3</v>
      </c>
      <c r="I204" s="288">
        <f>H204/C204*100</f>
        <v>13</v>
      </c>
      <c r="J204" s="255"/>
      <c r="L204" s="255"/>
      <c r="M204" s="255"/>
      <c r="N204" s="255"/>
    </row>
    <row r="205" spans="1:14" ht="26.25" customHeight="1">
      <c r="A205" s="409" t="s">
        <v>589</v>
      </c>
      <c r="B205" s="410"/>
      <c r="C205" s="410"/>
      <c r="D205" s="410"/>
      <c r="E205" s="410"/>
      <c r="F205" s="411"/>
      <c r="G205" s="411"/>
      <c r="H205" s="411"/>
      <c r="I205" s="411"/>
      <c r="J205" s="255"/>
      <c r="L205" s="255"/>
      <c r="M205" s="255"/>
      <c r="N205" s="255"/>
    </row>
    <row r="207" spans="4:9" ht="15">
      <c r="D207" s="395" t="s">
        <v>634</v>
      </c>
      <c r="E207" s="396"/>
      <c r="F207" s="397"/>
      <c r="G207" s="397"/>
      <c r="H207" s="397"/>
      <c r="I207" s="398"/>
    </row>
    <row r="208" spans="1:10" ht="75">
      <c r="A208" s="266" t="s">
        <v>115</v>
      </c>
      <c r="B208" s="266" t="s">
        <v>120</v>
      </c>
      <c r="C208" s="266" t="s">
        <v>121</v>
      </c>
      <c r="D208" s="267" t="s">
        <v>122</v>
      </c>
      <c r="E208" s="414" t="s">
        <v>429</v>
      </c>
      <c r="F208" s="415"/>
      <c r="G208" s="421" t="s">
        <v>123</v>
      </c>
      <c r="H208" s="422"/>
      <c r="I208" s="267" t="s">
        <v>124</v>
      </c>
      <c r="J208" s="46"/>
    </row>
    <row r="209" spans="1:9" ht="26.25" customHeight="1">
      <c r="A209" s="383" t="s">
        <v>370</v>
      </c>
      <c r="B209" s="386" t="s">
        <v>347</v>
      </c>
      <c r="C209" s="141">
        <v>10</v>
      </c>
      <c r="D209" s="271">
        <v>1040</v>
      </c>
      <c r="E209" s="164"/>
      <c r="F209" s="165" t="s">
        <v>433</v>
      </c>
      <c r="G209" s="164"/>
      <c r="H209" s="165">
        <v>3.3</v>
      </c>
      <c r="I209" s="288">
        <f>H209/C209*100</f>
        <v>32.99999999999999</v>
      </c>
    </row>
    <row r="210" spans="1:9" ht="26.25" customHeight="1">
      <c r="A210" s="384"/>
      <c r="B210" s="387"/>
      <c r="C210" s="146"/>
      <c r="D210" s="406" t="s">
        <v>635</v>
      </c>
      <c r="E210" s="407"/>
      <c r="F210" s="407"/>
      <c r="G210" s="407"/>
      <c r="H210" s="407"/>
      <c r="I210" s="408"/>
    </row>
    <row r="211" spans="1:14" ht="26.25" customHeight="1">
      <c r="A211" s="385"/>
      <c r="B211" s="388"/>
      <c r="C211" s="145">
        <v>10</v>
      </c>
      <c r="D211" s="271">
        <v>1151</v>
      </c>
      <c r="E211" s="164"/>
      <c r="F211" s="165">
        <f>((D209+D211)/2)*((H209+H211)/2)/1000000*B30*C30</f>
        <v>0.06463450000000001</v>
      </c>
      <c r="G211" s="164"/>
      <c r="H211" s="165">
        <v>2.6</v>
      </c>
      <c r="I211" s="288">
        <f>H211/C211*100</f>
        <v>26</v>
      </c>
      <c r="J211" s="255"/>
      <c r="L211" s="255"/>
      <c r="M211" s="255"/>
      <c r="N211" s="255"/>
    </row>
    <row r="212" spans="1:14" ht="26.25" customHeight="1">
      <c r="A212" s="409" t="s">
        <v>589</v>
      </c>
      <c r="B212" s="410"/>
      <c r="C212" s="410"/>
      <c r="D212" s="410"/>
      <c r="E212" s="410"/>
      <c r="F212" s="411"/>
      <c r="G212" s="411"/>
      <c r="H212" s="411"/>
      <c r="I212" s="411"/>
      <c r="J212" s="255"/>
      <c r="L212" s="255"/>
      <c r="M212" s="255"/>
      <c r="N212" s="255"/>
    </row>
    <row r="215" spans="4:9" ht="15">
      <c r="D215" s="395" t="s">
        <v>636</v>
      </c>
      <c r="E215" s="396"/>
      <c r="F215" s="397"/>
      <c r="G215" s="397"/>
      <c r="H215" s="397"/>
      <c r="I215" s="398"/>
    </row>
    <row r="216" spans="1:18" ht="75">
      <c r="A216" s="162" t="s">
        <v>115</v>
      </c>
      <c r="B216" s="162" t="s">
        <v>120</v>
      </c>
      <c r="C216" s="162" t="s">
        <v>436</v>
      </c>
      <c r="D216" s="151" t="s">
        <v>122</v>
      </c>
      <c r="E216" s="414" t="s">
        <v>429</v>
      </c>
      <c r="F216" s="415"/>
      <c r="G216" s="414" t="s">
        <v>123</v>
      </c>
      <c r="H216" s="419"/>
      <c r="I216" s="269" t="s">
        <v>124</v>
      </c>
      <c r="J216" s="166"/>
      <c r="K216" s="167"/>
      <c r="L216" s="160"/>
      <c r="M216" s="161"/>
      <c r="N216" s="160"/>
      <c r="O216" s="161"/>
      <c r="P216" s="168"/>
      <c r="Q216" s="73"/>
      <c r="R216" s="73"/>
    </row>
    <row r="217" spans="1:9" ht="26.25" customHeight="1">
      <c r="A217" s="416" t="s">
        <v>372</v>
      </c>
      <c r="B217" s="386" t="s">
        <v>347</v>
      </c>
      <c r="C217" s="141">
        <v>15</v>
      </c>
      <c r="D217" s="271">
        <v>14274</v>
      </c>
      <c r="E217" s="164"/>
      <c r="F217" s="165" t="s">
        <v>433</v>
      </c>
      <c r="G217" s="164"/>
      <c r="H217" s="165">
        <v>2.5</v>
      </c>
      <c r="I217" s="288">
        <f>H217/C217*100</f>
        <v>16.666666666666664</v>
      </c>
    </row>
    <row r="218" spans="1:9" ht="26.25" customHeight="1">
      <c r="A218" s="417"/>
      <c r="B218" s="387"/>
      <c r="C218" s="146"/>
      <c r="D218" s="406" t="s">
        <v>637</v>
      </c>
      <c r="E218" s="407"/>
      <c r="F218" s="407"/>
      <c r="G218" s="407"/>
      <c r="H218" s="407"/>
      <c r="I218" s="408"/>
    </row>
    <row r="219" spans="1:14" ht="26.25" customHeight="1">
      <c r="A219" s="418"/>
      <c r="B219" s="388"/>
      <c r="C219" s="145">
        <v>15</v>
      </c>
      <c r="D219" s="271">
        <v>14062</v>
      </c>
      <c r="E219" s="164"/>
      <c r="F219" s="165">
        <f>((D217+D219)/2)*((H217+H219)/2)/1000000*B31*C31</f>
        <v>0.609224</v>
      </c>
      <c r="G219" s="164"/>
      <c r="H219" s="165">
        <v>1.8</v>
      </c>
      <c r="I219" s="288">
        <f>H219/C219*100</f>
        <v>12.000000000000002</v>
      </c>
      <c r="J219" s="255"/>
      <c r="L219" s="255"/>
      <c r="M219" s="255"/>
      <c r="N219" s="255"/>
    </row>
    <row r="220" spans="1:14" ht="26.25" customHeight="1">
      <c r="A220" s="409" t="s">
        <v>589</v>
      </c>
      <c r="B220" s="410"/>
      <c r="C220" s="410"/>
      <c r="D220" s="410"/>
      <c r="E220" s="410"/>
      <c r="F220" s="411"/>
      <c r="G220" s="411"/>
      <c r="H220" s="411"/>
      <c r="I220" s="411"/>
      <c r="J220" s="255"/>
      <c r="L220" s="255"/>
      <c r="M220" s="255"/>
      <c r="N220" s="255"/>
    </row>
    <row r="222" spans="4:9" ht="15">
      <c r="D222" s="395" t="s">
        <v>638</v>
      </c>
      <c r="E222" s="396"/>
      <c r="F222" s="397"/>
      <c r="G222" s="397"/>
      <c r="H222" s="397"/>
      <c r="I222" s="398"/>
    </row>
    <row r="223" spans="1:10" ht="75">
      <c r="A223" s="162" t="s">
        <v>115</v>
      </c>
      <c r="B223" s="162" t="s">
        <v>120</v>
      </c>
      <c r="C223" s="162" t="s">
        <v>436</v>
      </c>
      <c r="D223" s="151" t="s">
        <v>122</v>
      </c>
      <c r="E223" s="414" t="s">
        <v>429</v>
      </c>
      <c r="F223" s="419"/>
      <c r="G223" s="420" t="s">
        <v>123</v>
      </c>
      <c r="H223" s="420"/>
      <c r="I223" s="163" t="s">
        <v>124</v>
      </c>
      <c r="J223" s="46"/>
    </row>
    <row r="224" spans="1:9" ht="26.25" customHeight="1">
      <c r="A224" s="416" t="s">
        <v>374</v>
      </c>
      <c r="B224" s="386" t="s">
        <v>347</v>
      </c>
      <c r="C224" s="145">
        <v>10</v>
      </c>
      <c r="D224" s="271">
        <v>5805</v>
      </c>
      <c r="E224" s="164"/>
      <c r="F224" s="165" t="s">
        <v>433</v>
      </c>
      <c r="G224" s="164"/>
      <c r="H224" s="165">
        <v>3.3</v>
      </c>
      <c r="I224" s="288">
        <f>H224/C224*100</f>
        <v>32.99999999999999</v>
      </c>
    </row>
    <row r="225" spans="1:9" ht="26.25" customHeight="1">
      <c r="A225" s="417"/>
      <c r="B225" s="387"/>
      <c r="C225" s="146"/>
      <c r="D225" s="406" t="s">
        <v>639</v>
      </c>
      <c r="E225" s="407"/>
      <c r="F225" s="407"/>
      <c r="G225" s="407"/>
      <c r="H225" s="407"/>
      <c r="I225" s="408"/>
    </row>
    <row r="226" spans="1:14" ht="26.25" customHeight="1">
      <c r="A226" s="418"/>
      <c r="B226" s="388"/>
      <c r="C226" s="145">
        <v>10</v>
      </c>
      <c r="D226" s="271">
        <v>5595</v>
      </c>
      <c r="E226" s="164"/>
      <c r="F226" s="165">
        <f>((D224+D226)/2)*((H224+H226)/2)/1000000*B32*C32</f>
        <v>0.3192</v>
      </c>
      <c r="G226" s="164"/>
      <c r="H226" s="165">
        <v>2.3</v>
      </c>
      <c r="I226" s="288">
        <f>H226/C226*100</f>
        <v>23</v>
      </c>
      <c r="J226" s="255"/>
      <c r="L226" s="255"/>
      <c r="M226" s="255"/>
      <c r="N226" s="255"/>
    </row>
    <row r="227" spans="1:14" ht="26.25" customHeight="1">
      <c r="A227" s="409" t="s">
        <v>589</v>
      </c>
      <c r="B227" s="410"/>
      <c r="C227" s="410"/>
      <c r="D227" s="410"/>
      <c r="E227" s="410"/>
      <c r="F227" s="411"/>
      <c r="G227" s="411"/>
      <c r="H227" s="411"/>
      <c r="I227" s="411"/>
      <c r="J227" s="255"/>
      <c r="L227" s="255"/>
      <c r="M227" s="255"/>
      <c r="N227" s="255"/>
    </row>
    <row r="229" spans="4:9" ht="15">
      <c r="D229" s="395" t="s">
        <v>640</v>
      </c>
      <c r="E229" s="396"/>
      <c r="F229" s="397"/>
      <c r="G229" s="397"/>
      <c r="H229" s="397"/>
      <c r="I229" s="398"/>
    </row>
    <row r="230" spans="1:10" ht="75">
      <c r="A230" s="162" t="s">
        <v>115</v>
      </c>
      <c r="B230" s="162" t="s">
        <v>120</v>
      </c>
      <c r="C230" s="162" t="s">
        <v>436</v>
      </c>
      <c r="D230" s="151" t="s">
        <v>122</v>
      </c>
      <c r="E230" s="414" t="s">
        <v>429</v>
      </c>
      <c r="F230" s="419"/>
      <c r="G230" s="420" t="s">
        <v>123</v>
      </c>
      <c r="H230" s="420"/>
      <c r="I230" s="163" t="s">
        <v>124</v>
      </c>
      <c r="J230" s="46"/>
    </row>
    <row r="231" spans="1:9" ht="26.25" customHeight="1">
      <c r="A231" s="416" t="s">
        <v>375</v>
      </c>
      <c r="B231" s="386" t="s">
        <v>347</v>
      </c>
      <c r="C231" s="145">
        <v>10</v>
      </c>
      <c r="D231" s="156">
        <v>6057</v>
      </c>
      <c r="E231" s="164"/>
      <c r="F231" s="169" t="s">
        <v>433</v>
      </c>
      <c r="G231" s="164"/>
      <c r="H231" s="169">
        <v>2.8</v>
      </c>
      <c r="I231" s="287">
        <f>H231/C231*100</f>
        <v>27.999999999999996</v>
      </c>
    </row>
    <row r="232" spans="1:9" ht="26.25" customHeight="1">
      <c r="A232" s="417"/>
      <c r="B232" s="387"/>
      <c r="C232" s="146"/>
      <c r="D232" s="406" t="s">
        <v>641</v>
      </c>
      <c r="E232" s="407"/>
      <c r="F232" s="407"/>
      <c r="G232" s="407"/>
      <c r="H232" s="407"/>
      <c r="I232" s="408"/>
    </row>
    <row r="233" spans="1:14" ht="26.25" customHeight="1">
      <c r="A233" s="418"/>
      <c r="B233" s="388"/>
      <c r="C233" s="145">
        <v>10</v>
      </c>
      <c r="D233" s="271">
        <v>5607</v>
      </c>
      <c r="E233" s="164"/>
      <c r="F233" s="169">
        <f>((D231+D233)/2)*((H231+H233)/2)/1000000*B33*C33</f>
        <v>41.85043199999999</v>
      </c>
      <c r="G233" s="164"/>
      <c r="H233" s="169">
        <v>2</v>
      </c>
      <c r="I233" s="288">
        <f>H233/C233*100</f>
        <v>20</v>
      </c>
      <c r="J233" s="255"/>
      <c r="L233" s="255"/>
      <c r="M233" s="255"/>
      <c r="N233" s="255"/>
    </row>
    <row r="234" spans="1:14" ht="26.25" customHeight="1">
      <c r="A234" s="409" t="s">
        <v>589</v>
      </c>
      <c r="B234" s="410"/>
      <c r="C234" s="410"/>
      <c r="D234" s="410"/>
      <c r="E234" s="410"/>
      <c r="F234" s="411"/>
      <c r="G234" s="411"/>
      <c r="H234" s="411"/>
      <c r="I234" s="411"/>
      <c r="J234" s="255"/>
      <c r="L234" s="255"/>
      <c r="M234" s="255"/>
      <c r="N234" s="255"/>
    </row>
    <row r="236" spans="4:9" ht="15">
      <c r="D236" s="395" t="s">
        <v>642</v>
      </c>
      <c r="E236" s="396"/>
      <c r="F236" s="397"/>
      <c r="G236" s="397"/>
      <c r="H236" s="397"/>
      <c r="I236" s="398"/>
    </row>
    <row r="237" spans="1:10" ht="75">
      <c r="A237" s="162" t="s">
        <v>115</v>
      </c>
      <c r="B237" s="162" t="s">
        <v>120</v>
      </c>
      <c r="C237" s="162" t="s">
        <v>436</v>
      </c>
      <c r="D237" s="151" t="s">
        <v>122</v>
      </c>
      <c r="E237" s="414" t="s">
        <v>429</v>
      </c>
      <c r="F237" s="419"/>
      <c r="G237" s="420" t="s">
        <v>123</v>
      </c>
      <c r="H237" s="420"/>
      <c r="I237" s="163" t="s">
        <v>124</v>
      </c>
      <c r="J237" s="46"/>
    </row>
    <row r="238" spans="1:9" ht="26.25" customHeight="1">
      <c r="A238" s="416" t="s">
        <v>376</v>
      </c>
      <c r="B238" s="386" t="s">
        <v>347</v>
      </c>
      <c r="C238" s="145">
        <v>10</v>
      </c>
      <c r="D238" s="156">
        <v>6758</v>
      </c>
      <c r="E238" s="164"/>
      <c r="F238" s="169" t="s">
        <v>433</v>
      </c>
      <c r="G238" s="164"/>
      <c r="H238" s="169">
        <v>3.1</v>
      </c>
      <c r="I238" s="287">
        <f>H238/C238*100</f>
        <v>31</v>
      </c>
    </row>
    <row r="239" spans="1:9" ht="26.25" customHeight="1">
      <c r="A239" s="417"/>
      <c r="B239" s="387"/>
      <c r="C239" s="146"/>
      <c r="D239" s="406" t="s">
        <v>643</v>
      </c>
      <c r="E239" s="407"/>
      <c r="F239" s="407"/>
      <c r="G239" s="407"/>
      <c r="H239" s="407"/>
      <c r="I239" s="408"/>
    </row>
    <row r="240" spans="1:14" ht="26.25" customHeight="1">
      <c r="A240" s="418"/>
      <c r="B240" s="388"/>
      <c r="C240" s="145">
        <v>10</v>
      </c>
      <c r="D240" s="271">
        <v>7329</v>
      </c>
      <c r="E240" s="164"/>
      <c r="F240" s="169">
        <f>((D238+D240)/2)*((H238+H240)/2)/1000000*B34*C34</f>
        <v>0.33808799999999994</v>
      </c>
      <c r="G240" s="164"/>
      <c r="H240" s="169">
        <v>1.7</v>
      </c>
      <c r="I240" s="288">
        <f>H240/C240*100</f>
        <v>17</v>
      </c>
      <c r="J240" s="255"/>
      <c r="L240" s="255"/>
      <c r="M240" s="255"/>
      <c r="N240" s="255"/>
    </row>
    <row r="241" spans="1:14" ht="26.25" customHeight="1">
      <c r="A241" s="409" t="s">
        <v>589</v>
      </c>
      <c r="B241" s="410"/>
      <c r="C241" s="410"/>
      <c r="D241" s="410"/>
      <c r="E241" s="410"/>
      <c r="F241" s="411"/>
      <c r="G241" s="411"/>
      <c r="H241" s="411"/>
      <c r="I241" s="411"/>
      <c r="J241" s="255"/>
      <c r="L241" s="255"/>
      <c r="M241" s="255"/>
      <c r="N241" s="255"/>
    </row>
    <row r="243" spans="4:9" ht="15">
      <c r="D243" s="395" t="s">
        <v>644</v>
      </c>
      <c r="E243" s="396"/>
      <c r="F243" s="397"/>
      <c r="G243" s="397"/>
      <c r="H243" s="397"/>
      <c r="I243" s="398"/>
    </row>
    <row r="244" spans="1:10" ht="75">
      <c r="A244" s="162" t="s">
        <v>115</v>
      </c>
      <c r="B244" s="162" t="s">
        <v>120</v>
      </c>
      <c r="C244" s="162" t="s">
        <v>436</v>
      </c>
      <c r="D244" s="151" t="s">
        <v>122</v>
      </c>
      <c r="E244" s="414" t="s">
        <v>429</v>
      </c>
      <c r="F244" s="419"/>
      <c r="G244" s="420" t="s">
        <v>123</v>
      </c>
      <c r="H244" s="420"/>
      <c r="I244" s="163" t="s">
        <v>124</v>
      </c>
      <c r="J244" s="46"/>
    </row>
    <row r="245" spans="1:9" ht="26.25" customHeight="1">
      <c r="A245" s="416" t="s">
        <v>377</v>
      </c>
      <c r="B245" s="386" t="s">
        <v>347</v>
      </c>
      <c r="C245" s="145">
        <v>15</v>
      </c>
      <c r="D245" s="156">
        <v>9980</v>
      </c>
      <c r="E245" s="164"/>
      <c r="F245" s="169" t="s">
        <v>433</v>
      </c>
      <c r="G245" s="164"/>
      <c r="H245" s="169">
        <v>2.4</v>
      </c>
      <c r="I245" s="287">
        <f>H245/C245*100</f>
        <v>16</v>
      </c>
    </row>
    <row r="246" spans="1:9" ht="26.25" customHeight="1">
      <c r="A246" s="417"/>
      <c r="B246" s="387"/>
      <c r="C246" s="146"/>
      <c r="D246" s="406" t="s">
        <v>645</v>
      </c>
      <c r="E246" s="407"/>
      <c r="F246" s="407"/>
      <c r="G246" s="407"/>
      <c r="H246" s="407"/>
      <c r="I246" s="408"/>
    </row>
    <row r="247" spans="1:14" ht="26.25" customHeight="1">
      <c r="A247" s="418"/>
      <c r="B247" s="388"/>
      <c r="C247" s="145">
        <v>15</v>
      </c>
      <c r="D247" s="271">
        <v>9844</v>
      </c>
      <c r="E247" s="164"/>
      <c r="F247" s="169">
        <f>((D245+D247)/2)*((H245+H247)/2)/1000000*B35*C35</f>
        <v>54.828228</v>
      </c>
      <c r="G247" s="164"/>
      <c r="H247" s="169">
        <v>1.3</v>
      </c>
      <c r="I247" s="288">
        <f>H247/C247*100</f>
        <v>8.666666666666668</v>
      </c>
      <c r="J247" s="255"/>
      <c r="L247" s="255"/>
      <c r="M247" s="255"/>
      <c r="N247" s="255"/>
    </row>
    <row r="248" spans="1:14" ht="26.25" customHeight="1">
      <c r="A248" s="409" t="s">
        <v>589</v>
      </c>
      <c r="B248" s="410"/>
      <c r="C248" s="410"/>
      <c r="D248" s="410"/>
      <c r="E248" s="410"/>
      <c r="F248" s="411"/>
      <c r="G248" s="411"/>
      <c r="H248" s="411"/>
      <c r="I248" s="411"/>
      <c r="J248" s="255"/>
      <c r="L248" s="255"/>
      <c r="M248" s="255"/>
      <c r="N248" s="255"/>
    </row>
    <row r="250" spans="4:9" ht="15">
      <c r="D250" s="395" t="s">
        <v>646</v>
      </c>
      <c r="E250" s="396"/>
      <c r="F250" s="397"/>
      <c r="G250" s="397"/>
      <c r="H250" s="397"/>
      <c r="I250" s="398"/>
    </row>
    <row r="251" spans="1:10" ht="75" customHeight="1">
      <c r="A251" s="266" t="s">
        <v>115</v>
      </c>
      <c r="B251" s="266" t="s">
        <v>120</v>
      </c>
      <c r="C251" s="266" t="s">
        <v>121</v>
      </c>
      <c r="D251" s="267" t="s">
        <v>122</v>
      </c>
      <c r="E251" s="414" t="s">
        <v>429</v>
      </c>
      <c r="F251" s="419"/>
      <c r="G251" s="420" t="s">
        <v>123</v>
      </c>
      <c r="H251" s="420"/>
      <c r="I251" s="171" t="s">
        <v>124</v>
      </c>
      <c r="J251" s="46"/>
    </row>
    <row r="252" spans="1:9" ht="26.25" customHeight="1">
      <c r="A252" s="416" t="s">
        <v>378</v>
      </c>
      <c r="B252" s="386" t="s">
        <v>347</v>
      </c>
      <c r="C252" s="145">
        <v>10</v>
      </c>
      <c r="D252" s="156">
        <v>5882</v>
      </c>
      <c r="E252" s="164"/>
      <c r="F252" s="169" t="s">
        <v>433</v>
      </c>
      <c r="G252" s="164"/>
      <c r="H252" s="169">
        <v>3.6</v>
      </c>
      <c r="I252" s="287">
        <f>H252/C252*100</f>
        <v>36</v>
      </c>
    </row>
    <row r="253" spans="1:9" ht="26.25" customHeight="1">
      <c r="A253" s="417"/>
      <c r="B253" s="387"/>
      <c r="C253" s="146"/>
      <c r="D253" s="406" t="s">
        <v>647</v>
      </c>
      <c r="E253" s="407"/>
      <c r="F253" s="407"/>
      <c r="G253" s="407"/>
      <c r="H253" s="407"/>
      <c r="I253" s="408"/>
    </row>
    <row r="254" spans="1:14" ht="26.25" customHeight="1">
      <c r="A254" s="418"/>
      <c r="B254" s="388"/>
      <c r="C254" s="145">
        <v>10</v>
      </c>
      <c r="D254" s="271">
        <v>6247</v>
      </c>
      <c r="E254" s="164"/>
      <c r="F254" s="169">
        <f>((D252+D254)/2)*((H252+H254)/2)/1000000*B36*C36</f>
        <v>54.398565000000005</v>
      </c>
      <c r="G254" s="164"/>
      <c r="H254" s="169">
        <v>2.4</v>
      </c>
      <c r="I254" s="288">
        <f>H254/C254*100</f>
        <v>24</v>
      </c>
      <c r="J254" s="255"/>
      <c r="L254" s="255"/>
      <c r="M254" s="255"/>
      <c r="N254" s="255"/>
    </row>
    <row r="255" spans="1:14" ht="26.25" customHeight="1">
      <c r="A255" s="409" t="s">
        <v>589</v>
      </c>
      <c r="B255" s="410"/>
      <c r="C255" s="410"/>
      <c r="D255" s="410"/>
      <c r="E255" s="410"/>
      <c r="F255" s="411"/>
      <c r="G255" s="411"/>
      <c r="H255" s="411"/>
      <c r="I255" s="411"/>
      <c r="J255" s="255"/>
      <c r="L255" s="255"/>
      <c r="M255" s="255"/>
      <c r="N255" s="255"/>
    </row>
    <row r="257" spans="4:9" ht="15">
      <c r="D257" s="395" t="s">
        <v>648</v>
      </c>
      <c r="E257" s="396"/>
      <c r="F257" s="397"/>
      <c r="G257" s="397"/>
      <c r="H257" s="397"/>
      <c r="I257" s="398"/>
    </row>
    <row r="258" spans="1:10" ht="75">
      <c r="A258" s="162" t="s">
        <v>115</v>
      </c>
      <c r="B258" s="162" t="s">
        <v>120</v>
      </c>
      <c r="C258" s="162" t="s">
        <v>436</v>
      </c>
      <c r="D258" s="151" t="s">
        <v>122</v>
      </c>
      <c r="E258" s="414" t="s">
        <v>429</v>
      </c>
      <c r="F258" s="415"/>
      <c r="G258" s="414" t="s">
        <v>123</v>
      </c>
      <c r="H258" s="415"/>
      <c r="I258" s="151" t="s">
        <v>124</v>
      </c>
      <c r="J258" s="46"/>
    </row>
    <row r="259" spans="1:9" ht="26.25" customHeight="1">
      <c r="A259" s="416" t="s">
        <v>379</v>
      </c>
      <c r="B259" s="386" t="s">
        <v>347</v>
      </c>
      <c r="C259" s="145">
        <v>15</v>
      </c>
      <c r="D259" s="156">
        <v>9990</v>
      </c>
      <c r="E259" s="164"/>
      <c r="F259" s="169" t="s">
        <v>433</v>
      </c>
      <c r="G259" s="164"/>
      <c r="H259" s="169">
        <v>2.8</v>
      </c>
      <c r="I259" s="287">
        <f>H259/C259*100</f>
        <v>18.666666666666664</v>
      </c>
    </row>
    <row r="260" spans="1:9" ht="26.25" customHeight="1">
      <c r="A260" s="417"/>
      <c r="B260" s="387"/>
      <c r="C260" s="146"/>
      <c r="D260" s="406" t="s">
        <v>649</v>
      </c>
      <c r="E260" s="407"/>
      <c r="F260" s="407"/>
      <c r="G260" s="407"/>
      <c r="H260" s="407"/>
      <c r="I260" s="408"/>
    </row>
    <row r="261" spans="1:14" ht="26.25" customHeight="1">
      <c r="A261" s="418"/>
      <c r="B261" s="388"/>
      <c r="C261" s="145">
        <v>15</v>
      </c>
      <c r="D261" s="271">
        <v>9997</v>
      </c>
      <c r="E261" s="164"/>
      <c r="F261" s="169">
        <f>((D259+D261)/2)*((H259+H261)/2)/1000000*B37*C37</f>
        <v>0.42972049999999995</v>
      </c>
      <c r="G261" s="164"/>
      <c r="H261" s="169">
        <v>1.5</v>
      </c>
      <c r="I261" s="288">
        <f>H261/C261*100</f>
        <v>10</v>
      </c>
      <c r="J261" s="255"/>
      <c r="L261" s="255"/>
      <c r="M261" s="255"/>
      <c r="N261" s="255"/>
    </row>
    <row r="262" spans="1:14" ht="26.25" customHeight="1">
      <c r="A262" s="409" t="s">
        <v>589</v>
      </c>
      <c r="B262" s="410"/>
      <c r="C262" s="410"/>
      <c r="D262" s="410"/>
      <c r="E262" s="410"/>
      <c r="F262" s="411"/>
      <c r="G262" s="411"/>
      <c r="H262" s="411"/>
      <c r="I262" s="411"/>
      <c r="J262" s="255"/>
      <c r="L262" s="255"/>
      <c r="M262" s="255"/>
      <c r="N262" s="255"/>
    </row>
    <row r="264" spans="4:9" ht="15">
      <c r="D264" s="395" t="s">
        <v>650</v>
      </c>
      <c r="E264" s="396"/>
      <c r="F264" s="397"/>
      <c r="G264" s="397"/>
      <c r="H264" s="397"/>
      <c r="I264" s="398"/>
    </row>
    <row r="265" spans="1:10" ht="75">
      <c r="A265" s="162" t="s">
        <v>115</v>
      </c>
      <c r="B265" s="162" t="s">
        <v>120</v>
      </c>
      <c r="C265" s="162" t="s">
        <v>436</v>
      </c>
      <c r="D265" s="151" t="s">
        <v>122</v>
      </c>
      <c r="E265" s="414" t="s">
        <v>429</v>
      </c>
      <c r="F265" s="419"/>
      <c r="G265" s="420" t="s">
        <v>123</v>
      </c>
      <c r="H265" s="420"/>
      <c r="I265" s="163" t="s">
        <v>124</v>
      </c>
      <c r="J265" s="46"/>
    </row>
    <row r="266" spans="1:9" ht="26.25" customHeight="1">
      <c r="A266" s="416" t="s">
        <v>380</v>
      </c>
      <c r="B266" s="386" t="s">
        <v>347</v>
      </c>
      <c r="C266" s="145">
        <v>15</v>
      </c>
      <c r="D266" s="156">
        <v>8574</v>
      </c>
      <c r="E266" s="164"/>
      <c r="F266" s="169" t="s">
        <v>433</v>
      </c>
      <c r="G266" s="164"/>
      <c r="H266" s="169">
        <v>4.8</v>
      </c>
      <c r="I266" s="287">
        <f>H266/C266*100</f>
        <v>32</v>
      </c>
    </row>
    <row r="267" spans="1:9" ht="26.25" customHeight="1">
      <c r="A267" s="417"/>
      <c r="B267" s="387"/>
      <c r="C267" s="146"/>
      <c r="D267" s="406" t="s">
        <v>651</v>
      </c>
      <c r="E267" s="407"/>
      <c r="F267" s="407"/>
      <c r="G267" s="407"/>
      <c r="H267" s="407"/>
      <c r="I267" s="408"/>
    </row>
    <row r="268" spans="1:14" ht="26.25" customHeight="1">
      <c r="A268" s="418"/>
      <c r="B268" s="388"/>
      <c r="C268" s="145">
        <v>15</v>
      </c>
      <c r="D268" s="271">
        <v>8697</v>
      </c>
      <c r="E268" s="164"/>
      <c r="F268" s="169">
        <f>((D266+D268)/2)*((H266+H268)/2)/1000000*B38*C38</f>
        <v>0.639027</v>
      </c>
      <c r="G268" s="164"/>
      <c r="H268" s="169">
        <v>2.6</v>
      </c>
      <c r="I268" s="288">
        <f>H268/C268*100</f>
        <v>17.333333333333336</v>
      </c>
      <c r="J268" s="255"/>
      <c r="L268" s="255"/>
      <c r="M268" s="255"/>
      <c r="N268" s="255"/>
    </row>
    <row r="269" spans="1:14" ht="26.25" customHeight="1">
      <c r="A269" s="409" t="s">
        <v>589</v>
      </c>
      <c r="B269" s="410"/>
      <c r="C269" s="410"/>
      <c r="D269" s="410"/>
      <c r="E269" s="410"/>
      <c r="F269" s="411"/>
      <c r="G269" s="411"/>
      <c r="H269" s="411"/>
      <c r="I269" s="411"/>
      <c r="J269" s="255"/>
      <c r="L269" s="255"/>
      <c r="M269" s="255"/>
      <c r="N269" s="255"/>
    </row>
    <row r="271" spans="4:9" ht="15">
      <c r="D271" s="395" t="s">
        <v>652</v>
      </c>
      <c r="E271" s="396"/>
      <c r="F271" s="397"/>
      <c r="G271" s="397"/>
      <c r="H271" s="397"/>
      <c r="I271" s="398"/>
    </row>
    <row r="272" spans="1:10" ht="75">
      <c r="A272" s="266" t="s">
        <v>115</v>
      </c>
      <c r="B272" s="266" t="s">
        <v>120</v>
      </c>
      <c r="C272" s="266" t="s">
        <v>121</v>
      </c>
      <c r="D272" s="267" t="s">
        <v>122</v>
      </c>
      <c r="E272" s="414" t="s">
        <v>429</v>
      </c>
      <c r="F272" s="415"/>
      <c r="G272" s="414" t="s">
        <v>123</v>
      </c>
      <c r="H272" s="415"/>
      <c r="I272" s="267" t="s">
        <v>124</v>
      </c>
      <c r="J272" s="46"/>
    </row>
    <row r="273" spans="1:9" ht="26.25" customHeight="1">
      <c r="A273" s="416" t="s">
        <v>381</v>
      </c>
      <c r="B273" s="386" t="s">
        <v>347</v>
      </c>
      <c r="C273" s="145">
        <v>10</v>
      </c>
      <c r="D273" s="156">
        <v>6375</v>
      </c>
      <c r="E273" s="164"/>
      <c r="F273" s="169" t="s">
        <v>433</v>
      </c>
      <c r="G273" s="164"/>
      <c r="H273" s="169">
        <v>3.7</v>
      </c>
      <c r="I273" s="287">
        <f>H273/C273*100</f>
        <v>37</v>
      </c>
    </row>
    <row r="274" spans="1:9" ht="26.25" customHeight="1">
      <c r="A274" s="417"/>
      <c r="B274" s="387"/>
      <c r="C274" s="146"/>
      <c r="D274" s="406" t="s">
        <v>653</v>
      </c>
      <c r="E274" s="407"/>
      <c r="F274" s="407"/>
      <c r="G274" s="407"/>
      <c r="H274" s="407"/>
      <c r="I274" s="408"/>
    </row>
    <row r="275" spans="1:14" ht="26.25" customHeight="1">
      <c r="A275" s="418"/>
      <c r="B275" s="388"/>
      <c r="C275" s="145">
        <v>10</v>
      </c>
      <c r="D275" s="271">
        <v>6174</v>
      </c>
      <c r="E275" s="164"/>
      <c r="F275" s="169">
        <f>((D273+D275)/2)*((H273+H275)/2)/1000000*B39*C39</f>
        <v>60.97245375</v>
      </c>
      <c r="G275" s="164"/>
      <c r="H275" s="169">
        <v>2.8</v>
      </c>
      <c r="I275" s="288">
        <f>H275/C275*100</f>
        <v>27.999999999999996</v>
      </c>
      <c r="J275" s="255"/>
      <c r="L275" s="255"/>
      <c r="M275" s="255"/>
      <c r="N275" s="255"/>
    </row>
    <row r="276" spans="1:14" ht="26.25" customHeight="1">
      <c r="A276" s="409" t="s">
        <v>589</v>
      </c>
      <c r="B276" s="410"/>
      <c r="C276" s="410"/>
      <c r="D276" s="410"/>
      <c r="E276" s="410"/>
      <c r="F276" s="411"/>
      <c r="G276" s="411"/>
      <c r="H276" s="411"/>
      <c r="I276" s="411"/>
      <c r="J276" s="255"/>
      <c r="L276" s="255"/>
      <c r="M276" s="255"/>
      <c r="N276" s="255"/>
    </row>
    <row r="278" spans="4:9" ht="15">
      <c r="D278" s="395" t="s">
        <v>654</v>
      </c>
      <c r="E278" s="396"/>
      <c r="F278" s="397"/>
      <c r="G278" s="397"/>
      <c r="H278" s="397"/>
      <c r="I278" s="398"/>
    </row>
    <row r="279" spans="1:10" ht="75">
      <c r="A279" s="162" t="s">
        <v>115</v>
      </c>
      <c r="B279" s="162" t="s">
        <v>120</v>
      </c>
      <c r="C279" s="162" t="s">
        <v>436</v>
      </c>
      <c r="D279" s="172" t="s">
        <v>122</v>
      </c>
      <c r="E279" s="420" t="s">
        <v>429</v>
      </c>
      <c r="F279" s="420"/>
      <c r="G279" s="420" t="s">
        <v>123</v>
      </c>
      <c r="H279" s="420"/>
      <c r="I279" s="269" t="s">
        <v>124</v>
      </c>
      <c r="J279" s="46"/>
    </row>
    <row r="280" spans="1:9" ht="26.25" customHeight="1">
      <c r="A280" s="416" t="s">
        <v>382</v>
      </c>
      <c r="B280" s="386" t="s">
        <v>347</v>
      </c>
      <c r="C280" s="145">
        <v>15</v>
      </c>
      <c r="D280" s="156">
        <v>9878</v>
      </c>
      <c r="E280" s="164"/>
      <c r="F280" s="169" t="s">
        <v>433</v>
      </c>
      <c r="G280" s="164"/>
      <c r="H280" s="169">
        <v>3.5</v>
      </c>
      <c r="I280" s="289">
        <f>H280/C280*100</f>
        <v>23.333333333333332</v>
      </c>
    </row>
    <row r="281" spans="1:9" ht="26.25" customHeight="1">
      <c r="A281" s="417"/>
      <c r="B281" s="387"/>
      <c r="C281" s="146"/>
      <c r="D281" s="406" t="s">
        <v>655</v>
      </c>
      <c r="E281" s="407"/>
      <c r="F281" s="407"/>
      <c r="G281" s="407"/>
      <c r="H281" s="407"/>
      <c r="I281" s="408"/>
    </row>
    <row r="282" spans="1:14" ht="26.25" customHeight="1">
      <c r="A282" s="418"/>
      <c r="B282" s="388"/>
      <c r="C282" s="145">
        <v>15</v>
      </c>
      <c r="D282" s="271">
        <v>10132</v>
      </c>
      <c r="E282" s="164"/>
      <c r="F282" s="169">
        <f>((D280+D282)/2)*((H280+H282)/2)/1000000*B40*C40</f>
        <v>0.550275</v>
      </c>
      <c r="G282" s="164"/>
      <c r="H282" s="169">
        <v>2</v>
      </c>
      <c r="I282" s="288">
        <f>H282/C282*100</f>
        <v>13.333333333333334</v>
      </c>
      <c r="J282" s="255"/>
      <c r="L282" s="255"/>
      <c r="M282" s="255"/>
      <c r="N282" s="255"/>
    </row>
    <row r="283" spans="1:14" ht="26.25" customHeight="1">
      <c r="A283" s="409" t="s">
        <v>589</v>
      </c>
      <c r="B283" s="410"/>
      <c r="C283" s="410"/>
      <c r="D283" s="410"/>
      <c r="E283" s="410"/>
      <c r="F283" s="411"/>
      <c r="G283" s="411"/>
      <c r="H283" s="411"/>
      <c r="I283" s="411"/>
      <c r="J283" s="255"/>
      <c r="L283" s="255"/>
      <c r="M283" s="255"/>
      <c r="N283" s="255"/>
    </row>
    <row r="285" spans="4:9" ht="15">
      <c r="D285" s="395" t="s">
        <v>656</v>
      </c>
      <c r="E285" s="396"/>
      <c r="F285" s="397"/>
      <c r="G285" s="397"/>
      <c r="H285" s="397"/>
      <c r="I285" s="398"/>
    </row>
    <row r="286" spans="1:10" ht="75">
      <c r="A286" s="266" t="s">
        <v>115</v>
      </c>
      <c r="B286" s="266" t="s">
        <v>120</v>
      </c>
      <c r="C286" s="266" t="s">
        <v>121</v>
      </c>
      <c r="D286" s="267" t="s">
        <v>122</v>
      </c>
      <c r="E286" s="414" t="s">
        <v>429</v>
      </c>
      <c r="F286" s="415"/>
      <c r="G286" s="421" t="s">
        <v>123</v>
      </c>
      <c r="H286" s="422"/>
      <c r="I286" s="267" t="s">
        <v>124</v>
      </c>
      <c r="J286" s="46"/>
    </row>
    <row r="287" spans="1:9" ht="26.25" customHeight="1">
      <c r="A287" s="416" t="s">
        <v>384</v>
      </c>
      <c r="B287" s="386" t="s">
        <v>347</v>
      </c>
      <c r="C287" s="145">
        <v>10</v>
      </c>
      <c r="D287" s="156">
        <v>5819</v>
      </c>
      <c r="E287" s="164"/>
      <c r="F287" s="169" t="s">
        <v>433</v>
      </c>
      <c r="G287" s="164"/>
      <c r="H287" s="169">
        <v>5.5</v>
      </c>
      <c r="I287" s="287">
        <f>H287/C287*100</f>
        <v>55.00000000000001</v>
      </c>
    </row>
    <row r="288" spans="1:9" ht="26.25" customHeight="1">
      <c r="A288" s="417"/>
      <c r="B288" s="387"/>
      <c r="C288" s="146"/>
      <c r="D288" s="406" t="s">
        <v>657</v>
      </c>
      <c r="E288" s="407"/>
      <c r="F288" s="407"/>
      <c r="G288" s="407"/>
      <c r="H288" s="407"/>
      <c r="I288" s="408"/>
    </row>
    <row r="289" spans="1:14" ht="26.25" customHeight="1">
      <c r="A289" s="418"/>
      <c r="B289" s="388"/>
      <c r="C289" s="145">
        <v>10</v>
      </c>
      <c r="D289" s="271">
        <v>5815</v>
      </c>
      <c r="E289" s="164"/>
      <c r="F289" s="169">
        <f>((D287+D289)/2)*((H287+H289)/2)/1000000*B41*C41</f>
        <v>76.528452</v>
      </c>
      <c r="G289" s="164"/>
      <c r="H289" s="169">
        <v>3.3</v>
      </c>
      <c r="I289" s="288">
        <f>H289/C289*100</f>
        <v>32.99999999999999</v>
      </c>
      <c r="J289" s="255"/>
      <c r="L289" s="255"/>
      <c r="M289" s="255"/>
      <c r="N289" s="255"/>
    </row>
    <row r="290" spans="1:14" ht="26.25" customHeight="1">
      <c r="A290" s="409" t="s">
        <v>589</v>
      </c>
      <c r="B290" s="410"/>
      <c r="C290" s="410"/>
      <c r="D290" s="410"/>
      <c r="E290" s="410"/>
      <c r="F290" s="411"/>
      <c r="G290" s="411"/>
      <c r="H290" s="411"/>
      <c r="I290" s="411"/>
      <c r="J290" s="255"/>
      <c r="L290" s="255"/>
      <c r="M290" s="255"/>
      <c r="N290" s="255"/>
    </row>
    <row r="292" ht="15">
      <c r="A292" s="170" t="s">
        <v>386</v>
      </c>
    </row>
    <row r="293" ht="15">
      <c r="A293" s="2" t="s">
        <v>658</v>
      </c>
    </row>
    <row r="295" ht="25.5">
      <c r="A295" s="290" t="s">
        <v>659</v>
      </c>
    </row>
    <row r="296" ht="25.5">
      <c r="A296" s="290" t="s">
        <v>660</v>
      </c>
    </row>
    <row r="297" ht="25.5">
      <c r="A297" s="290" t="s">
        <v>661</v>
      </c>
    </row>
    <row r="298" ht="25.5">
      <c r="A298" s="290" t="s">
        <v>662</v>
      </c>
    </row>
    <row r="299" ht="25.5">
      <c r="A299" s="290" t="s">
        <v>663</v>
      </c>
    </row>
    <row r="300" ht="25.5">
      <c r="A300" s="290" t="s">
        <v>664</v>
      </c>
    </row>
    <row r="301" ht="25.5">
      <c r="A301" s="290" t="s">
        <v>665</v>
      </c>
    </row>
    <row r="302" ht="25.5">
      <c r="A302" s="290" t="s">
        <v>666</v>
      </c>
    </row>
    <row r="303" ht="31.5" customHeight="1">
      <c r="A303" s="291" t="s">
        <v>387</v>
      </c>
    </row>
    <row r="304" ht="25.5">
      <c r="A304" s="291" t="s">
        <v>354</v>
      </c>
    </row>
    <row r="305" ht="25.5">
      <c r="A305" s="291" t="s">
        <v>667</v>
      </c>
    </row>
    <row r="306" ht="25.5">
      <c r="A306" s="291" t="s">
        <v>668</v>
      </c>
    </row>
    <row r="307" ht="25.5">
      <c r="A307" s="291" t="s">
        <v>669</v>
      </c>
    </row>
    <row r="308" ht="25.5">
      <c r="A308" s="291" t="s">
        <v>670</v>
      </c>
    </row>
    <row r="309" ht="25.5">
      <c r="A309" s="291" t="s">
        <v>671</v>
      </c>
    </row>
    <row r="310" ht="25.5">
      <c r="A310" s="291" t="s">
        <v>672</v>
      </c>
    </row>
    <row r="311" ht="25.5">
      <c r="A311" s="291" t="s">
        <v>673</v>
      </c>
    </row>
    <row r="312" ht="25.5">
      <c r="A312" s="291" t="s">
        <v>674</v>
      </c>
    </row>
    <row r="313" ht="25.5">
      <c r="A313" s="291" t="s">
        <v>675</v>
      </c>
    </row>
    <row r="314" ht="25.5">
      <c r="A314" s="290" t="s">
        <v>676</v>
      </c>
    </row>
    <row r="315" ht="25.5">
      <c r="A315" s="290" t="s">
        <v>388</v>
      </c>
    </row>
    <row r="316" ht="25.5">
      <c r="A316" s="290" t="s">
        <v>392</v>
      </c>
    </row>
    <row r="317" ht="25.5">
      <c r="A317" s="290" t="s">
        <v>677</v>
      </c>
    </row>
    <row r="318" ht="25.5">
      <c r="A318" s="290" t="s">
        <v>389</v>
      </c>
    </row>
    <row r="319" ht="25.5">
      <c r="A319" s="290" t="s">
        <v>371</v>
      </c>
    </row>
    <row r="320" ht="25.5">
      <c r="A320" s="290" t="s">
        <v>373</v>
      </c>
    </row>
    <row r="321" ht="25.5">
      <c r="A321" s="290" t="s">
        <v>678</v>
      </c>
    </row>
    <row r="322" ht="25.5">
      <c r="A322" s="290" t="s">
        <v>679</v>
      </c>
    </row>
    <row r="323" ht="25.5">
      <c r="A323" s="290" t="s">
        <v>680</v>
      </c>
    </row>
    <row r="324" ht="25.5">
      <c r="A324" s="290" t="s">
        <v>681</v>
      </c>
    </row>
    <row r="325" ht="25.5">
      <c r="A325" s="290" t="s">
        <v>682</v>
      </c>
    </row>
    <row r="326" ht="25.5">
      <c r="A326" s="290" t="s">
        <v>683</v>
      </c>
    </row>
    <row r="327" ht="25.5">
      <c r="A327" s="290" t="s">
        <v>684</v>
      </c>
    </row>
    <row r="328" ht="25.5">
      <c r="A328" s="291" t="s">
        <v>390</v>
      </c>
    </row>
    <row r="329" ht="25.5">
      <c r="A329" s="291" t="s">
        <v>383</v>
      </c>
    </row>
    <row r="330" ht="25.5">
      <c r="A330" s="291" t="s">
        <v>391</v>
      </c>
    </row>
    <row r="331" ht="25.5">
      <c r="A331" s="291" t="s">
        <v>393</v>
      </c>
    </row>
    <row r="335" ht="15">
      <c r="A335" s="170"/>
    </row>
    <row r="337" ht="15">
      <c r="A337" s="73"/>
    </row>
    <row r="338" ht="15">
      <c r="A338" s="73"/>
    </row>
    <row r="339" ht="15">
      <c r="A339" s="292"/>
    </row>
    <row r="340" ht="15">
      <c r="A340" s="292"/>
    </row>
    <row r="341" ht="15">
      <c r="A341" s="292"/>
    </row>
    <row r="342" ht="15">
      <c r="A342" s="293"/>
    </row>
    <row r="343" ht="15">
      <c r="A343" s="293"/>
    </row>
    <row r="344" ht="15">
      <c r="A344" s="292"/>
    </row>
    <row r="345" ht="15">
      <c r="A345" s="293"/>
    </row>
    <row r="346" ht="15">
      <c r="A346" s="292"/>
    </row>
    <row r="347" ht="15">
      <c r="A347" s="292"/>
    </row>
    <row r="348" ht="15">
      <c r="A348" s="292"/>
    </row>
    <row r="349" ht="15">
      <c r="A349" s="292"/>
    </row>
    <row r="350" ht="15">
      <c r="A350" s="293"/>
    </row>
    <row r="351" ht="15">
      <c r="A351" s="293"/>
    </row>
    <row r="352" ht="15">
      <c r="A352" s="292"/>
    </row>
    <row r="353" ht="15">
      <c r="A353" s="292"/>
    </row>
    <row r="354" ht="15">
      <c r="A354" s="292"/>
    </row>
    <row r="355" ht="15">
      <c r="A355" s="292"/>
    </row>
    <row r="356" ht="15">
      <c r="A356" s="292"/>
    </row>
    <row r="357" ht="15">
      <c r="A357" s="292"/>
    </row>
    <row r="358" ht="15">
      <c r="A358" s="293"/>
    </row>
    <row r="359" ht="15">
      <c r="A359" s="293"/>
    </row>
    <row r="360" ht="15">
      <c r="A360" s="293"/>
    </row>
    <row r="361" ht="15">
      <c r="A361" s="293"/>
    </row>
    <row r="362" ht="15">
      <c r="A362" s="293"/>
    </row>
    <row r="363" ht="15">
      <c r="A363" s="293"/>
    </row>
    <row r="364" ht="15">
      <c r="A364" s="293"/>
    </row>
    <row r="365" ht="15">
      <c r="A365" s="293"/>
    </row>
    <row r="366" ht="15">
      <c r="A366" s="292"/>
    </row>
    <row r="367" ht="15">
      <c r="A367" s="292"/>
    </row>
    <row r="368" ht="15">
      <c r="A368" s="73"/>
    </row>
    <row r="369" ht="15">
      <c r="A369" s="73"/>
    </row>
  </sheetData>
  <sheetProtection/>
  <mergeCells count="249">
    <mergeCell ref="A287:A289"/>
    <mergeCell ref="B287:B289"/>
    <mergeCell ref="D288:I288"/>
    <mergeCell ref="A290:I290"/>
    <mergeCell ref="A280:A282"/>
    <mergeCell ref="B280:B282"/>
    <mergeCell ref="D281:I281"/>
    <mergeCell ref="A283:I283"/>
    <mergeCell ref="D285:I285"/>
    <mergeCell ref="E286:F286"/>
    <mergeCell ref="G286:H286"/>
    <mergeCell ref="A273:A275"/>
    <mergeCell ref="B273:B275"/>
    <mergeCell ref="D274:I274"/>
    <mergeCell ref="A276:I276"/>
    <mergeCell ref="D278:I278"/>
    <mergeCell ref="E279:F279"/>
    <mergeCell ref="G279:H279"/>
    <mergeCell ref="A266:A268"/>
    <mergeCell ref="B266:B268"/>
    <mergeCell ref="D267:I267"/>
    <mergeCell ref="A269:I269"/>
    <mergeCell ref="D271:I271"/>
    <mergeCell ref="E272:F272"/>
    <mergeCell ref="G272:H272"/>
    <mergeCell ref="A259:A261"/>
    <mergeCell ref="B259:B261"/>
    <mergeCell ref="D260:I260"/>
    <mergeCell ref="A262:I262"/>
    <mergeCell ref="D264:I264"/>
    <mergeCell ref="E265:F265"/>
    <mergeCell ref="G265:H265"/>
    <mergeCell ref="A252:A254"/>
    <mergeCell ref="B252:B254"/>
    <mergeCell ref="D253:I253"/>
    <mergeCell ref="A255:I255"/>
    <mergeCell ref="D257:I257"/>
    <mergeCell ref="E258:F258"/>
    <mergeCell ref="G258:H258"/>
    <mergeCell ref="A245:A247"/>
    <mergeCell ref="B245:B247"/>
    <mergeCell ref="D246:I246"/>
    <mergeCell ref="A248:I248"/>
    <mergeCell ref="D250:I250"/>
    <mergeCell ref="E251:F251"/>
    <mergeCell ref="G251:H251"/>
    <mergeCell ref="A238:A240"/>
    <mergeCell ref="B238:B240"/>
    <mergeCell ref="D239:I239"/>
    <mergeCell ref="A241:I241"/>
    <mergeCell ref="D243:I243"/>
    <mergeCell ref="E244:F244"/>
    <mergeCell ref="G244:H244"/>
    <mergeCell ref="A231:A233"/>
    <mergeCell ref="B231:B233"/>
    <mergeCell ref="D232:I232"/>
    <mergeCell ref="A234:I234"/>
    <mergeCell ref="D236:I236"/>
    <mergeCell ref="E237:F237"/>
    <mergeCell ref="G237:H237"/>
    <mergeCell ref="A224:A226"/>
    <mergeCell ref="B224:B226"/>
    <mergeCell ref="D225:I225"/>
    <mergeCell ref="A227:I227"/>
    <mergeCell ref="D229:I229"/>
    <mergeCell ref="E230:F230"/>
    <mergeCell ref="G230:H230"/>
    <mergeCell ref="A217:A219"/>
    <mergeCell ref="B217:B219"/>
    <mergeCell ref="D218:I218"/>
    <mergeCell ref="A220:I220"/>
    <mergeCell ref="D222:I222"/>
    <mergeCell ref="E223:F223"/>
    <mergeCell ref="G223:H223"/>
    <mergeCell ref="A209:A211"/>
    <mergeCell ref="B209:B211"/>
    <mergeCell ref="D210:I210"/>
    <mergeCell ref="A212:I212"/>
    <mergeCell ref="D215:I215"/>
    <mergeCell ref="E216:F216"/>
    <mergeCell ref="G216:H216"/>
    <mergeCell ref="A202:A204"/>
    <mergeCell ref="B202:B204"/>
    <mergeCell ref="D203:I203"/>
    <mergeCell ref="A205:I205"/>
    <mergeCell ref="D207:I207"/>
    <mergeCell ref="E208:F208"/>
    <mergeCell ref="G208:H208"/>
    <mergeCell ref="A195:A197"/>
    <mergeCell ref="B195:B197"/>
    <mergeCell ref="D196:I196"/>
    <mergeCell ref="A198:I198"/>
    <mergeCell ref="D200:I200"/>
    <mergeCell ref="E201:F201"/>
    <mergeCell ref="G201:H201"/>
    <mergeCell ref="A188:A190"/>
    <mergeCell ref="B188:B190"/>
    <mergeCell ref="D189:I189"/>
    <mergeCell ref="A191:I191"/>
    <mergeCell ref="D193:I193"/>
    <mergeCell ref="E194:F194"/>
    <mergeCell ref="G194:H194"/>
    <mergeCell ref="A181:A183"/>
    <mergeCell ref="B181:B183"/>
    <mergeCell ref="D182:I182"/>
    <mergeCell ref="A184:I184"/>
    <mergeCell ref="D186:I186"/>
    <mergeCell ref="E187:F187"/>
    <mergeCell ref="G187:H187"/>
    <mergeCell ref="A174:A176"/>
    <mergeCell ref="B174:B176"/>
    <mergeCell ref="D175:I175"/>
    <mergeCell ref="A177:I177"/>
    <mergeCell ref="D179:I179"/>
    <mergeCell ref="E180:F180"/>
    <mergeCell ref="G180:H180"/>
    <mergeCell ref="A167:A169"/>
    <mergeCell ref="B167:B169"/>
    <mergeCell ref="D168:I168"/>
    <mergeCell ref="A170:I170"/>
    <mergeCell ref="D172:I172"/>
    <mergeCell ref="E173:F173"/>
    <mergeCell ref="G173:H173"/>
    <mergeCell ref="A160:A162"/>
    <mergeCell ref="B160:B162"/>
    <mergeCell ref="D161:I161"/>
    <mergeCell ref="A163:I163"/>
    <mergeCell ref="D165:I165"/>
    <mergeCell ref="E166:F166"/>
    <mergeCell ref="G166:H166"/>
    <mergeCell ref="A153:A155"/>
    <mergeCell ref="B153:B155"/>
    <mergeCell ref="D154:I154"/>
    <mergeCell ref="A156:I156"/>
    <mergeCell ref="D158:I158"/>
    <mergeCell ref="E159:F159"/>
    <mergeCell ref="G159:H159"/>
    <mergeCell ref="A146:A148"/>
    <mergeCell ref="B146:B148"/>
    <mergeCell ref="D147:I147"/>
    <mergeCell ref="A149:I149"/>
    <mergeCell ref="D151:I151"/>
    <mergeCell ref="E152:F152"/>
    <mergeCell ref="G152:H152"/>
    <mergeCell ref="A139:A141"/>
    <mergeCell ref="B139:B141"/>
    <mergeCell ref="D140:I140"/>
    <mergeCell ref="A142:I142"/>
    <mergeCell ref="D144:I144"/>
    <mergeCell ref="E145:F145"/>
    <mergeCell ref="G145:H145"/>
    <mergeCell ref="A132:A134"/>
    <mergeCell ref="B132:B134"/>
    <mergeCell ref="D133:I133"/>
    <mergeCell ref="A135:I135"/>
    <mergeCell ref="D137:I137"/>
    <mergeCell ref="E138:F138"/>
    <mergeCell ref="G138:H138"/>
    <mergeCell ref="A125:A127"/>
    <mergeCell ref="B125:B127"/>
    <mergeCell ref="D126:I126"/>
    <mergeCell ref="A128:I128"/>
    <mergeCell ref="D130:I130"/>
    <mergeCell ref="E131:F131"/>
    <mergeCell ref="G131:H131"/>
    <mergeCell ref="A118:A120"/>
    <mergeCell ref="B118:B120"/>
    <mergeCell ref="D119:I119"/>
    <mergeCell ref="A121:I121"/>
    <mergeCell ref="D123:I123"/>
    <mergeCell ref="E124:F124"/>
    <mergeCell ref="G124:H124"/>
    <mergeCell ref="A111:A113"/>
    <mergeCell ref="B111:B113"/>
    <mergeCell ref="D112:I112"/>
    <mergeCell ref="A114:I114"/>
    <mergeCell ref="D116:I116"/>
    <mergeCell ref="E117:F117"/>
    <mergeCell ref="G117:H117"/>
    <mergeCell ref="A104:A106"/>
    <mergeCell ref="B104:B106"/>
    <mergeCell ref="D105:I105"/>
    <mergeCell ref="A107:I107"/>
    <mergeCell ref="D109:I109"/>
    <mergeCell ref="E110:F110"/>
    <mergeCell ref="G110:H110"/>
    <mergeCell ref="A97:A99"/>
    <mergeCell ref="B97:B99"/>
    <mergeCell ref="D98:I98"/>
    <mergeCell ref="A100:I100"/>
    <mergeCell ref="D102:I102"/>
    <mergeCell ref="E103:F103"/>
    <mergeCell ref="G103:H103"/>
    <mergeCell ref="A90:A92"/>
    <mergeCell ref="B90:B92"/>
    <mergeCell ref="D91:I91"/>
    <mergeCell ref="A93:I93"/>
    <mergeCell ref="D95:I95"/>
    <mergeCell ref="E96:F96"/>
    <mergeCell ref="G96:H96"/>
    <mergeCell ref="A83:A85"/>
    <mergeCell ref="B83:B85"/>
    <mergeCell ref="D84:I84"/>
    <mergeCell ref="A86:I86"/>
    <mergeCell ref="D88:I88"/>
    <mergeCell ref="E89:F89"/>
    <mergeCell ref="G89:H89"/>
    <mergeCell ref="A76:A78"/>
    <mergeCell ref="B76:B78"/>
    <mergeCell ref="D77:I77"/>
    <mergeCell ref="A79:I79"/>
    <mergeCell ref="D81:I81"/>
    <mergeCell ref="E82:F82"/>
    <mergeCell ref="G82:H82"/>
    <mergeCell ref="A69:A71"/>
    <mergeCell ref="B69:B71"/>
    <mergeCell ref="D70:I70"/>
    <mergeCell ref="A72:I72"/>
    <mergeCell ref="D74:I74"/>
    <mergeCell ref="E75:F75"/>
    <mergeCell ref="G75:H75"/>
    <mergeCell ref="A62:A64"/>
    <mergeCell ref="B62:B64"/>
    <mergeCell ref="D63:I63"/>
    <mergeCell ref="A65:I65"/>
    <mergeCell ref="D67:I67"/>
    <mergeCell ref="E68:F68"/>
    <mergeCell ref="G68:H68"/>
    <mergeCell ref="A55:A57"/>
    <mergeCell ref="B55:B57"/>
    <mergeCell ref="D56:I56"/>
    <mergeCell ref="A58:I58"/>
    <mergeCell ref="D60:I60"/>
    <mergeCell ref="E61:F61"/>
    <mergeCell ref="G61:H61"/>
    <mergeCell ref="A47:A49"/>
    <mergeCell ref="B47:B49"/>
    <mergeCell ref="D48:I48"/>
    <mergeCell ref="A50:I50"/>
    <mergeCell ref="D53:I53"/>
    <mergeCell ref="E54:F54"/>
    <mergeCell ref="G54:H54"/>
    <mergeCell ref="A1:I1"/>
    <mergeCell ref="A3:I3"/>
    <mergeCell ref="A5:I5"/>
    <mergeCell ref="A43:I43"/>
    <mergeCell ref="D45:I45"/>
    <mergeCell ref="E46:F46"/>
    <mergeCell ref="G46:H46"/>
  </mergeCells>
  <printOptions/>
  <pageMargins left="0.3937007874015748" right="0.3937007874015748" top="0.7086614173228347" bottom="0.7086614173228347" header="0.3937007874015748" footer="0.3937007874015748"/>
  <pageSetup fitToHeight="0"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AN64"/>
  <sheetViews>
    <sheetView zoomScale="85" zoomScaleNormal="85" zoomScalePageLayoutView="0" workbookViewId="0" topLeftCell="A39">
      <selection activeCell="E91" sqref="E91"/>
    </sheetView>
  </sheetViews>
  <sheetFormatPr defaultColWidth="9.00390625" defaultRowHeight="14.25"/>
  <cols>
    <col min="1" max="1" width="17.25390625" style="2" customWidth="1"/>
    <col min="2" max="2" width="24.75390625" style="2" customWidth="1"/>
    <col min="3" max="3" width="3.00390625" style="2" customWidth="1"/>
    <col min="4" max="4" width="25.50390625" style="2" customWidth="1"/>
    <col min="5" max="5" width="12.375" style="2" customWidth="1"/>
    <col min="6" max="6" width="14.125" style="2" customWidth="1"/>
    <col min="7" max="7" width="3.375" style="2" customWidth="1"/>
    <col min="8" max="8" width="27.00390625" style="2" customWidth="1"/>
    <col min="9" max="9" width="20.50390625" style="2" customWidth="1"/>
    <col min="10" max="10" width="12.625" style="2" customWidth="1"/>
    <col min="11" max="11" width="10.75390625" style="2" customWidth="1"/>
    <col min="12" max="12" width="16.875" style="2" customWidth="1"/>
    <col min="13" max="13" width="20.25390625" style="2" customWidth="1"/>
    <col min="14" max="16384" width="8.50390625" style="2" customWidth="1"/>
  </cols>
  <sheetData>
    <row r="1" spans="1:9" ht="15">
      <c r="A1" s="330" t="s">
        <v>20</v>
      </c>
      <c r="B1" s="330"/>
      <c r="C1" s="330"/>
      <c r="D1" s="330"/>
      <c r="E1" s="330"/>
      <c r="F1" s="330"/>
      <c r="G1" s="330"/>
      <c r="H1" s="330"/>
      <c r="I1" s="330"/>
    </row>
    <row r="2" spans="1:8" ht="18">
      <c r="A2" s="86"/>
      <c r="B2" s="16"/>
      <c r="C2" s="16"/>
      <c r="D2" s="16"/>
      <c r="E2" s="16"/>
      <c r="F2" s="16"/>
      <c r="G2" s="16"/>
      <c r="H2" s="16"/>
    </row>
    <row r="3" spans="1:9" ht="15">
      <c r="A3" s="330" t="s">
        <v>125</v>
      </c>
      <c r="B3" s="330"/>
      <c r="C3" s="330"/>
      <c r="D3" s="330"/>
      <c r="E3" s="330"/>
      <c r="F3" s="330"/>
      <c r="G3" s="330"/>
      <c r="H3" s="330"/>
      <c r="I3" s="330"/>
    </row>
    <row r="4" spans="1:9" ht="15">
      <c r="A4" s="17"/>
      <c r="B4" s="16"/>
      <c r="C4" s="16"/>
      <c r="D4" s="16"/>
      <c r="E4" s="16"/>
      <c r="F4" s="16"/>
      <c r="G4" s="16"/>
      <c r="H4" s="16"/>
      <c r="I4" s="16"/>
    </row>
    <row r="5" spans="1:9" ht="15">
      <c r="A5" s="404" t="s">
        <v>126</v>
      </c>
      <c r="B5" s="404"/>
      <c r="C5" s="404"/>
      <c r="D5" s="404"/>
      <c r="E5" s="404"/>
      <c r="F5" s="404"/>
      <c r="G5" s="404"/>
      <c r="H5" s="404"/>
      <c r="I5" s="404"/>
    </row>
    <row r="6" spans="1:5" ht="30">
      <c r="A6" s="48" t="s">
        <v>115</v>
      </c>
      <c r="B6" s="48" t="s">
        <v>127</v>
      </c>
      <c r="C6" s="48"/>
      <c r="D6" s="48" t="s">
        <v>128</v>
      </c>
      <c r="E6" s="49"/>
    </row>
    <row r="7" spans="1:5" ht="15">
      <c r="A7" s="256" t="s">
        <v>438</v>
      </c>
      <c r="B7" s="173">
        <v>24</v>
      </c>
      <c r="C7" s="173"/>
      <c r="D7" s="173">
        <v>365</v>
      </c>
      <c r="E7" s="49"/>
    </row>
    <row r="8" spans="1:5" ht="15">
      <c r="A8" s="50"/>
      <c r="B8" s="51"/>
      <c r="C8" s="51"/>
      <c r="D8" s="51"/>
      <c r="E8" s="49"/>
    </row>
    <row r="9" spans="1:9" ht="15">
      <c r="A9" s="404" t="s">
        <v>129</v>
      </c>
      <c r="B9" s="404"/>
      <c r="C9" s="404"/>
      <c r="D9" s="404"/>
      <c r="E9" s="404"/>
      <c r="F9" s="404"/>
      <c r="G9" s="404"/>
      <c r="H9" s="404"/>
      <c r="I9" s="404"/>
    </row>
    <row r="10" spans="2:34" ht="21.75" customHeight="1">
      <c r="B10" s="16"/>
      <c r="C10" s="16"/>
      <c r="D10" s="16"/>
      <c r="E10" s="423" t="s">
        <v>685</v>
      </c>
      <c r="F10" s="423"/>
      <c r="G10" s="423"/>
      <c r="H10" s="423"/>
      <c r="I10" s="423"/>
      <c r="L10" s="323"/>
      <c r="M10" s="323"/>
      <c r="N10" s="323"/>
      <c r="O10" s="323"/>
      <c r="P10" s="323"/>
      <c r="Q10" s="323"/>
      <c r="R10" s="323"/>
      <c r="S10" s="323"/>
      <c r="T10" s="323"/>
      <c r="U10" s="323"/>
      <c r="V10" s="323"/>
      <c r="W10" s="323"/>
      <c r="X10" s="323"/>
      <c r="Y10" s="323"/>
      <c r="Z10" s="323"/>
      <c r="AA10" s="323"/>
      <c r="AB10" s="323"/>
      <c r="AC10" s="323"/>
      <c r="AD10" s="323"/>
      <c r="AE10" s="323"/>
      <c r="AF10" s="323"/>
      <c r="AG10" s="255"/>
      <c r="AH10" s="255"/>
    </row>
    <row r="11" spans="1:40" ht="59.25" customHeight="1">
      <c r="A11" s="266" t="s">
        <v>115</v>
      </c>
      <c r="B11" s="266" t="s">
        <v>131</v>
      </c>
      <c r="C11" s="424" t="s">
        <v>753</v>
      </c>
      <c r="D11" s="425"/>
      <c r="E11" s="265" t="s">
        <v>132</v>
      </c>
      <c r="F11" s="265" t="s">
        <v>133</v>
      </c>
      <c r="G11" s="426" t="s">
        <v>134</v>
      </c>
      <c r="H11" s="427"/>
      <c r="I11" s="171" t="s">
        <v>124</v>
      </c>
      <c r="L11" s="259"/>
      <c r="M11" s="428"/>
      <c r="N11" s="428"/>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5"/>
      <c r="AN11" s="255"/>
    </row>
    <row r="12" spans="1:40" ht="19.5" customHeight="1">
      <c r="A12" s="429" t="s">
        <v>438</v>
      </c>
      <c r="B12" s="174" t="s">
        <v>439</v>
      </c>
      <c r="C12" s="432" t="s">
        <v>440</v>
      </c>
      <c r="D12" s="433"/>
      <c r="E12" s="434" t="s">
        <v>703</v>
      </c>
      <c r="F12" s="434" t="s">
        <v>702</v>
      </c>
      <c r="G12" s="437" t="s">
        <v>686</v>
      </c>
      <c r="H12" s="438"/>
      <c r="I12" s="175" t="s">
        <v>441</v>
      </c>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5"/>
      <c r="AN12" s="255"/>
    </row>
    <row r="13" spans="1:40" ht="19.5" customHeight="1">
      <c r="A13" s="430"/>
      <c r="B13" s="174" t="s">
        <v>244</v>
      </c>
      <c r="C13" s="432" t="s">
        <v>442</v>
      </c>
      <c r="D13" s="433"/>
      <c r="E13" s="435"/>
      <c r="F13" s="435"/>
      <c r="G13" s="437" t="s">
        <v>687</v>
      </c>
      <c r="H13" s="438"/>
      <c r="I13" s="176" t="s">
        <v>441</v>
      </c>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5"/>
      <c r="AN13" s="255"/>
    </row>
    <row r="14" spans="1:40" ht="35.25" customHeight="1">
      <c r="A14" s="430"/>
      <c r="B14" s="174" t="s">
        <v>443</v>
      </c>
      <c r="C14" s="432" t="s">
        <v>444</v>
      </c>
      <c r="D14" s="433"/>
      <c r="E14" s="435"/>
      <c r="F14" s="435"/>
      <c r="G14" s="177"/>
      <c r="H14" s="178" t="s">
        <v>445</v>
      </c>
      <c r="I14" s="176" t="s">
        <v>441</v>
      </c>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5"/>
      <c r="AN14" s="255"/>
    </row>
    <row r="15" spans="1:40" ht="19.5" customHeight="1">
      <c r="A15" s="430"/>
      <c r="B15" s="174" t="s">
        <v>446</v>
      </c>
      <c r="C15" s="432" t="s">
        <v>447</v>
      </c>
      <c r="D15" s="433"/>
      <c r="E15" s="435"/>
      <c r="F15" s="435"/>
      <c r="G15" s="177"/>
      <c r="H15" s="178" t="s">
        <v>448</v>
      </c>
      <c r="I15" s="176" t="s">
        <v>441</v>
      </c>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5"/>
      <c r="AN15" s="255"/>
    </row>
    <row r="16" spans="1:40" ht="19.5" customHeight="1">
      <c r="A16" s="430"/>
      <c r="B16" s="174" t="s">
        <v>449</v>
      </c>
      <c r="C16" s="439" t="s">
        <v>450</v>
      </c>
      <c r="D16" s="440"/>
      <c r="E16" s="435"/>
      <c r="F16" s="435"/>
      <c r="G16" s="177"/>
      <c r="H16" s="178" t="s">
        <v>450</v>
      </c>
      <c r="I16" s="176" t="s">
        <v>441</v>
      </c>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5"/>
      <c r="AN16" s="255"/>
    </row>
    <row r="17" spans="1:40" ht="19.5" customHeight="1">
      <c r="A17" s="430"/>
      <c r="B17" s="273" t="s">
        <v>451</v>
      </c>
      <c r="C17" s="179" t="s">
        <v>452</v>
      </c>
      <c r="D17" s="177">
        <v>80</v>
      </c>
      <c r="E17" s="435"/>
      <c r="F17" s="435"/>
      <c r="G17" s="177"/>
      <c r="H17" s="178">
        <v>75</v>
      </c>
      <c r="I17" s="180">
        <f>ROUND((H17/D17*100),1)</f>
        <v>93.8</v>
      </c>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5"/>
      <c r="AN17" s="255"/>
    </row>
    <row r="18" spans="1:40" ht="19.5" customHeight="1">
      <c r="A18" s="430"/>
      <c r="B18" s="174" t="s">
        <v>453</v>
      </c>
      <c r="C18" s="179" t="s">
        <v>452</v>
      </c>
      <c r="D18" s="177">
        <v>40</v>
      </c>
      <c r="E18" s="435"/>
      <c r="F18" s="435"/>
      <c r="G18" s="177" t="s">
        <v>431</v>
      </c>
      <c r="H18" s="178">
        <v>5</v>
      </c>
      <c r="I18" s="180">
        <v>0</v>
      </c>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5"/>
      <c r="AN18" s="255"/>
    </row>
    <row r="19" spans="1:40" ht="19.5" customHeight="1">
      <c r="A19" s="430"/>
      <c r="B19" s="174" t="s">
        <v>454</v>
      </c>
      <c r="C19" s="179" t="s">
        <v>452</v>
      </c>
      <c r="D19" s="177">
        <v>160</v>
      </c>
      <c r="E19" s="435"/>
      <c r="F19" s="435"/>
      <c r="G19" s="177"/>
      <c r="H19" s="178">
        <v>108.4</v>
      </c>
      <c r="I19" s="180">
        <f>ROUND((H19/D19*100),1)</f>
        <v>67.8</v>
      </c>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5"/>
      <c r="AN19" s="255"/>
    </row>
    <row r="20" spans="1:40" ht="19.5" customHeight="1">
      <c r="A20" s="430"/>
      <c r="B20" s="174" t="s">
        <v>455</v>
      </c>
      <c r="C20" s="179" t="s">
        <v>452</v>
      </c>
      <c r="D20" s="177">
        <v>1</v>
      </c>
      <c r="E20" s="435"/>
      <c r="F20" s="435"/>
      <c r="G20" s="177" t="s">
        <v>431</v>
      </c>
      <c r="H20" s="178">
        <v>0.05</v>
      </c>
      <c r="I20" s="180">
        <v>0</v>
      </c>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5"/>
      <c r="AN20" s="255"/>
    </row>
    <row r="21" spans="1:40" ht="19.5" customHeight="1">
      <c r="A21" s="430"/>
      <c r="B21" s="174" t="s">
        <v>456</v>
      </c>
      <c r="C21" s="179" t="s">
        <v>452</v>
      </c>
      <c r="D21" s="177">
        <v>0.5</v>
      </c>
      <c r="E21" s="435"/>
      <c r="F21" s="435"/>
      <c r="G21" s="177" t="s">
        <v>431</v>
      </c>
      <c r="H21" s="178">
        <v>0.1</v>
      </c>
      <c r="I21" s="180">
        <v>0</v>
      </c>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5"/>
      <c r="AN21" s="255"/>
    </row>
    <row r="22" spans="1:40" ht="19.5" customHeight="1">
      <c r="A22" s="430"/>
      <c r="B22" s="174" t="s">
        <v>457</v>
      </c>
      <c r="C22" s="179" t="s">
        <v>452</v>
      </c>
      <c r="D22" s="177">
        <v>20</v>
      </c>
      <c r="E22" s="435"/>
      <c r="F22" s="435"/>
      <c r="G22" s="177" t="s">
        <v>431</v>
      </c>
      <c r="H22" s="178">
        <v>0.01</v>
      </c>
      <c r="I22" s="180">
        <v>0</v>
      </c>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5"/>
      <c r="AN22" s="255"/>
    </row>
    <row r="23" spans="1:40" ht="19.5" customHeight="1">
      <c r="A23" s="430"/>
      <c r="B23" s="174" t="s">
        <v>458</v>
      </c>
      <c r="C23" s="179" t="s">
        <v>452</v>
      </c>
      <c r="D23" s="177">
        <v>2</v>
      </c>
      <c r="E23" s="435"/>
      <c r="F23" s="435"/>
      <c r="G23" s="177" t="s">
        <v>431</v>
      </c>
      <c r="H23" s="178">
        <v>0.02</v>
      </c>
      <c r="I23" s="180">
        <v>0</v>
      </c>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5"/>
      <c r="AN23" s="255"/>
    </row>
    <row r="24" spans="1:40" ht="19.5" customHeight="1">
      <c r="A24" s="430"/>
      <c r="B24" s="174" t="s">
        <v>459</v>
      </c>
      <c r="C24" s="179" t="s">
        <v>452</v>
      </c>
      <c r="D24" s="177">
        <v>0.02</v>
      </c>
      <c r="E24" s="435"/>
      <c r="F24" s="435"/>
      <c r="G24" s="177" t="s">
        <v>431</v>
      </c>
      <c r="H24" s="178">
        <v>0.005</v>
      </c>
      <c r="I24" s="180">
        <v>0</v>
      </c>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5"/>
      <c r="AN24" s="255"/>
    </row>
    <row r="25" spans="1:40" ht="19.5" customHeight="1">
      <c r="A25" s="430"/>
      <c r="B25" s="174" t="s">
        <v>460</v>
      </c>
      <c r="C25" s="179" t="s">
        <v>452</v>
      </c>
      <c r="D25" s="177">
        <v>2</v>
      </c>
      <c r="E25" s="435"/>
      <c r="F25" s="435"/>
      <c r="G25" s="177" t="s">
        <v>431</v>
      </c>
      <c r="H25" s="178">
        <v>0.01</v>
      </c>
      <c r="I25" s="180">
        <v>0</v>
      </c>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5"/>
      <c r="AN25" s="255"/>
    </row>
    <row r="26" spans="1:40" ht="19.5" customHeight="1">
      <c r="A26" s="430"/>
      <c r="B26" s="174" t="s">
        <v>461</v>
      </c>
      <c r="C26" s="179" t="s">
        <v>452</v>
      </c>
      <c r="D26" s="177">
        <v>0.2</v>
      </c>
      <c r="E26" s="435"/>
      <c r="F26" s="435"/>
      <c r="G26" s="177" t="s">
        <v>431</v>
      </c>
      <c r="H26" s="178">
        <v>0.002</v>
      </c>
      <c r="I26" s="180">
        <v>0</v>
      </c>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5"/>
      <c r="AN26" s="255"/>
    </row>
    <row r="27" spans="1:40" ht="19.5" customHeight="1">
      <c r="A27" s="430"/>
      <c r="B27" s="174" t="s">
        <v>462</v>
      </c>
      <c r="C27" s="179" t="s">
        <v>452</v>
      </c>
      <c r="D27" s="177">
        <v>2</v>
      </c>
      <c r="E27" s="435"/>
      <c r="F27" s="435"/>
      <c r="G27" s="177" t="s">
        <v>431</v>
      </c>
      <c r="H27" s="178">
        <v>0.05</v>
      </c>
      <c r="I27" s="180">
        <v>0</v>
      </c>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5"/>
      <c r="AN27" s="255"/>
    </row>
    <row r="28" spans="1:40" ht="19.5" customHeight="1">
      <c r="A28" s="430"/>
      <c r="B28" s="174" t="s">
        <v>463</v>
      </c>
      <c r="C28" s="179" t="s">
        <v>452</v>
      </c>
      <c r="D28" s="177">
        <v>2</v>
      </c>
      <c r="E28" s="435"/>
      <c r="F28" s="435"/>
      <c r="G28" s="177" t="s">
        <v>431</v>
      </c>
      <c r="H28" s="178">
        <v>0.005</v>
      </c>
      <c r="I28" s="180">
        <v>0</v>
      </c>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5"/>
      <c r="AN28" s="255"/>
    </row>
    <row r="29" spans="1:40" ht="19.5" customHeight="1">
      <c r="A29" s="430"/>
      <c r="B29" s="174" t="s">
        <v>385</v>
      </c>
      <c r="C29" s="179" t="s">
        <v>452</v>
      </c>
      <c r="D29" s="177">
        <v>0.005</v>
      </c>
      <c r="E29" s="435"/>
      <c r="F29" s="435"/>
      <c r="G29" s="177" t="s">
        <v>431</v>
      </c>
      <c r="H29" s="178">
        <v>0.0005</v>
      </c>
      <c r="I29" s="180">
        <v>0</v>
      </c>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5"/>
      <c r="AN29" s="255"/>
    </row>
    <row r="30" spans="1:40" ht="19.5" customHeight="1">
      <c r="A30" s="430"/>
      <c r="B30" s="174" t="s">
        <v>464</v>
      </c>
      <c r="C30" s="179" t="s">
        <v>452</v>
      </c>
      <c r="D30" s="177">
        <v>2</v>
      </c>
      <c r="E30" s="435"/>
      <c r="F30" s="435"/>
      <c r="G30" s="177" t="s">
        <v>431</v>
      </c>
      <c r="H30" s="178">
        <v>0.02</v>
      </c>
      <c r="I30" s="180">
        <v>0</v>
      </c>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5"/>
      <c r="AN30" s="255"/>
    </row>
    <row r="31" spans="1:40" ht="19.5" customHeight="1">
      <c r="A31" s="430"/>
      <c r="B31" s="174" t="s">
        <v>465</v>
      </c>
      <c r="C31" s="179" t="s">
        <v>452</v>
      </c>
      <c r="D31" s="177">
        <v>0.2</v>
      </c>
      <c r="E31" s="435"/>
      <c r="F31" s="435"/>
      <c r="G31" s="177" t="s">
        <v>431</v>
      </c>
      <c r="H31" s="178">
        <v>0.05</v>
      </c>
      <c r="I31" s="180">
        <v>0</v>
      </c>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5"/>
      <c r="AN31" s="255"/>
    </row>
    <row r="32" spans="1:40" ht="19.5" customHeight="1">
      <c r="A32" s="430"/>
      <c r="B32" s="174" t="s">
        <v>466</v>
      </c>
      <c r="C32" s="179" t="s">
        <v>452</v>
      </c>
      <c r="D32" s="177">
        <v>0.1</v>
      </c>
      <c r="E32" s="435"/>
      <c r="F32" s="435"/>
      <c r="G32" s="177" t="s">
        <v>431</v>
      </c>
      <c r="H32" s="178">
        <v>0.01</v>
      </c>
      <c r="I32" s="180">
        <v>0</v>
      </c>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5"/>
      <c r="AN32" s="255"/>
    </row>
    <row r="33" spans="1:40" ht="19.5" customHeight="1">
      <c r="A33" s="430"/>
      <c r="B33" s="174" t="s">
        <v>467</v>
      </c>
      <c r="C33" s="179" t="s">
        <v>452</v>
      </c>
      <c r="D33" s="177">
        <v>0.03</v>
      </c>
      <c r="E33" s="435"/>
      <c r="F33" s="435"/>
      <c r="G33" s="177" t="s">
        <v>431</v>
      </c>
      <c r="H33" s="178">
        <v>0.001</v>
      </c>
      <c r="I33" s="180">
        <v>0</v>
      </c>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5"/>
      <c r="AN33" s="255"/>
    </row>
    <row r="34" spans="1:40" ht="19.5" customHeight="1">
      <c r="A34" s="430"/>
      <c r="B34" s="174" t="s">
        <v>468</v>
      </c>
      <c r="C34" s="179" t="s">
        <v>452</v>
      </c>
      <c r="D34" s="177">
        <v>10</v>
      </c>
      <c r="E34" s="435"/>
      <c r="F34" s="435"/>
      <c r="G34" s="177" t="s">
        <v>431</v>
      </c>
      <c r="H34" s="178">
        <v>0.05</v>
      </c>
      <c r="I34" s="180">
        <v>0</v>
      </c>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5"/>
      <c r="AN34" s="255"/>
    </row>
    <row r="35" spans="1:40" ht="19.5" customHeight="1">
      <c r="A35" s="430"/>
      <c r="B35" s="174" t="s">
        <v>469</v>
      </c>
      <c r="C35" s="179" t="s">
        <v>452</v>
      </c>
      <c r="D35" s="177">
        <v>0.5</v>
      </c>
      <c r="E35" s="435"/>
      <c r="F35" s="435"/>
      <c r="G35" s="177" t="s">
        <v>431</v>
      </c>
      <c r="H35" s="178">
        <v>0.01</v>
      </c>
      <c r="I35" s="180">
        <v>0</v>
      </c>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5"/>
      <c r="AN35" s="255"/>
    </row>
    <row r="36" spans="1:40" ht="19.5" customHeight="1">
      <c r="A36" s="430"/>
      <c r="B36" s="174" t="s">
        <v>470</v>
      </c>
      <c r="C36" s="179" t="s">
        <v>452</v>
      </c>
      <c r="D36" s="177">
        <v>0.5</v>
      </c>
      <c r="E36" s="435"/>
      <c r="F36" s="435"/>
      <c r="G36" s="177" t="s">
        <v>431</v>
      </c>
      <c r="H36" s="178">
        <v>0.02</v>
      </c>
      <c r="I36" s="180">
        <v>0</v>
      </c>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5"/>
      <c r="AN36" s="255"/>
    </row>
    <row r="37" spans="1:40" ht="30.75" customHeight="1">
      <c r="A37" s="430"/>
      <c r="B37" s="174" t="s">
        <v>471</v>
      </c>
      <c r="C37" s="179" t="s">
        <v>452</v>
      </c>
      <c r="D37" s="177">
        <v>0.2</v>
      </c>
      <c r="E37" s="435"/>
      <c r="F37" s="435"/>
      <c r="G37" s="177" t="s">
        <v>431</v>
      </c>
      <c r="H37" s="178">
        <v>0.03</v>
      </c>
      <c r="I37" s="180">
        <v>0</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5"/>
      <c r="AN37" s="255"/>
    </row>
    <row r="38" spans="1:40" ht="19.5" customHeight="1">
      <c r="A38" s="430"/>
      <c r="B38" s="174" t="s">
        <v>472</v>
      </c>
      <c r="C38" s="179" t="s">
        <v>452</v>
      </c>
      <c r="D38" s="177">
        <v>1</v>
      </c>
      <c r="E38" s="435"/>
      <c r="F38" s="435"/>
      <c r="G38" s="177" t="s">
        <v>431</v>
      </c>
      <c r="H38" s="178">
        <v>0.1</v>
      </c>
      <c r="I38" s="180">
        <v>0</v>
      </c>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5"/>
      <c r="AN38" s="255"/>
    </row>
    <row r="39" spans="1:40" ht="19.5" customHeight="1">
      <c r="A39" s="430"/>
      <c r="B39" s="174" t="s">
        <v>473</v>
      </c>
      <c r="C39" s="179" t="s">
        <v>452</v>
      </c>
      <c r="D39" s="177">
        <v>1</v>
      </c>
      <c r="E39" s="435"/>
      <c r="F39" s="435"/>
      <c r="G39" s="177" t="s">
        <v>431</v>
      </c>
      <c r="H39" s="178">
        <v>0.1</v>
      </c>
      <c r="I39" s="180">
        <v>0</v>
      </c>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5"/>
      <c r="AN39" s="255"/>
    </row>
    <row r="40" spans="1:40" ht="19.5" customHeight="1">
      <c r="A40" s="430"/>
      <c r="B40" s="174" t="s">
        <v>474</v>
      </c>
      <c r="C40" s="179" t="s">
        <v>452</v>
      </c>
      <c r="D40" s="177">
        <v>1000</v>
      </c>
      <c r="E40" s="435"/>
      <c r="F40" s="435"/>
      <c r="G40" s="177"/>
      <c r="H40" s="178">
        <v>39.9</v>
      </c>
      <c r="I40" s="180">
        <f>ROUND((H40/D40*100),1)</f>
        <v>4</v>
      </c>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5"/>
      <c r="AN40" s="255"/>
    </row>
    <row r="41" spans="1:40" ht="19.5" customHeight="1">
      <c r="A41" s="430"/>
      <c r="B41" s="174" t="s">
        <v>475</v>
      </c>
      <c r="C41" s="179" t="s">
        <v>452</v>
      </c>
      <c r="D41" s="177">
        <v>1200</v>
      </c>
      <c r="E41" s="435"/>
      <c r="F41" s="435"/>
      <c r="G41" s="177"/>
      <c r="H41" s="178">
        <v>19</v>
      </c>
      <c r="I41" s="180">
        <f>ROUND((H41/D41*100),1)</f>
        <v>1.6</v>
      </c>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5"/>
      <c r="AN41" s="255"/>
    </row>
    <row r="42" spans="1:40" ht="19.5" customHeight="1">
      <c r="A42" s="430"/>
      <c r="B42" s="174" t="s">
        <v>476</v>
      </c>
      <c r="C42" s="179" t="s">
        <v>452</v>
      </c>
      <c r="D42" s="177">
        <v>6</v>
      </c>
      <c r="E42" s="435"/>
      <c r="F42" s="435"/>
      <c r="G42" s="177"/>
      <c r="H42" s="178">
        <v>0.41</v>
      </c>
      <c r="I42" s="180">
        <f>ROUND((H42/D42*100),1)</f>
        <v>6.8</v>
      </c>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5"/>
      <c r="AN42" s="255"/>
    </row>
    <row r="43" spans="1:40" ht="19.5" customHeight="1">
      <c r="A43" s="430"/>
      <c r="B43" s="174" t="s">
        <v>477</v>
      </c>
      <c r="C43" s="179" t="s">
        <v>452</v>
      </c>
      <c r="D43" s="177">
        <v>10</v>
      </c>
      <c r="E43" s="435"/>
      <c r="F43" s="435"/>
      <c r="G43" s="177" t="s">
        <v>431</v>
      </c>
      <c r="H43" s="178">
        <v>0.05</v>
      </c>
      <c r="I43" s="180">
        <v>0</v>
      </c>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5"/>
      <c r="AN43" s="255"/>
    </row>
    <row r="44" spans="1:40" ht="28.5" customHeight="1">
      <c r="A44" s="430"/>
      <c r="B44" s="174" t="s">
        <v>478</v>
      </c>
      <c r="C44" s="179" t="s">
        <v>452</v>
      </c>
      <c r="D44" s="177">
        <v>15</v>
      </c>
      <c r="E44" s="435"/>
      <c r="F44" s="435"/>
      <c r="G44" s="177"/>
      <c r="H44" s="294">
        <v>0.3</v>
      </c>
      <c r="I44" s="180">
        <f>ROUND((H44/D44*100),1)</f>
        <v>2</v>
      </c>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5"/>
      <c r="AN44" s="255"/>
    </row>
    <row r="45" spans="1:40" ht="19.5" customHeight="1">
      <c r="A45" s="430"/>
      <c r="B45" s="174" t="s">
        <v>479</v>
      </c>
      <c r="C45" s="179" t="s">
        <v>452</v>
      </c>
      <c r="D45" s="177">
        <v>0.6</v>
      </c>
      <c r="E45" s="435"/>
      <c r="F45" s="435"/>
      <c r="G45" s="177"/>
      <c r="H45" s="178">
        <v>0.11</v>
      </c>
      <c r="I45" s="180">
        <f>ROUND((H45/D45*100),1)</f>
        <v>18.3</v>
      </c>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5"/>
      <c r="AN45" s="255"/>
    </row>
    <row r="46" spans="1:40" ht="19.5" customHeight="1">
      <c r="A46" s="430"/>
      <c r="B46" s="174" t="s">
        <v>480</v>
      </c>
      <c r="C46" s="179" t="s">
        <v>452</v>
      </c>
      <c r="D46" s="177">
        <v>20</v>
      </c>
      <c r="E46" s="435"/>
      <c r="F46" s="435"/>
      <c r="G46" s="177"/>
      <c r="H46" s="178">
        <v>1.66</v>
      </c>
      <c r="I46" s="180">
        <f>ROUND((H46/D46*100),1)</f>
        <v>8.3</v>
      </c>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5"/>
      <c r="AN46" s="255"/>
    </row>
    <row r="47" spans="1:40" ht="33.75" customHeight="1">
      <c r="A47" s="430"/>
      <c r="B47" s="174" t="s">
        <v>481</v>
      </c>
      <c r="C47" s="179" t="s">
        <v>452</v>
      </c>
      <c r="D47" s="177">
        <v>20</v>
      </c>
      <c r="E47" s="435"/>
      <c r="F47" s="435"/>
      <c r="G47" s="177" t="s">
        <v>431</v>
      </c>
      <c r="H47" s="178">
        <v>10</v>
      </c>
      <c r="I47" s="180">
        <v>0</v>
      </c>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5"/>
      <c r="AN47" s="255"/>
    </row>
    <row r="48" spans="1:40" ht="19.5" customHeight="1">
      <c r="A48" s="430"/>
      <c r="B48" s="174" t="s">
        <v>482</v>
      </c>
      <c r="C48" s="179" t="s">
        <v>452</v>
      </c>
      <c r="D48" s="177">
        <v>5</v>
      </c>
      <c r="E48" s="435"/>
      <c r="F48" s="435"/>
      <c r="G48" s="177" t="s">
        <v>431</v>
      </c>
      <c r="H48" s="178">
        <v>1</v>
      </c>
      <c r="I48" s="180">
        <v>0</v>
      </c>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5"/>
      <c r="AN48" s="255"/>
    </row>
    <row r="49" spans="1:40" ht="19.5" customHeight="1">
      <c r="A49" s="430"/>
      <c r="B49" s="174" t="s">
        <v>483</v>
      </c>
      <c r="C49" s="179" t="s">
        <v>452</v>
      </c>
      <c r="D49" s="177">
        <v>0.5</v>
      </c>
      <c r="E49" s="435"/>
      <c r="F49" s="435"/>
      <c r="G49" s="177" t="s">
        <v>431</v>
      </c>
      <c r="H49" s="178">
        <v>0.01</v>
      </c>
      <c r="I49" s="180">
        <v>0</v>
      </c>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5"/>
      <c r="AN49" s="255"/>
    </row>
    <row r="50" spans="1:40" ht="19.5" customHeight="1">
      <c r="A50" s="430"/>
      <c r="B50" s="174" t="s">
        <v>484</v>
      </c>
      <c r="C50" s="179" t="s">
        <v>452</v>
      </c>
      <c r="D50" s="177">
        <v>1</v>
      </c>
      <c r="E50" s="435"/>
      <c r="F50" s="435"/>
      <c r="G50" s="177" t="s">
        <v>431</v>
      </c>
      <c r="H50" s="178">
        <v>0.05</v>
      </c>
      <c r="I50" s="180">
        <v>0</v>
      </c>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5"/>
      <c r="AN50" s="255"/>
    </row>
    <row r="51" spans="1:40" ht="34.5" customHeight="1">
      <c r="A51" s="430"/>
      <c r="B51" s="174" t="s">
        <v>485</v>
      </c>
      <c r="C51" s="179" t="s">
        <v>452</v>
      </c>
      <c r="D51" s="177">
        <v>0.2</v>
      </c>
      <c r="E51" s="435"/>
      <c r="F51" s="435"/>
      <c r="G51" s="177" t="s">
        <v>431</v>
      </c>
      <c r="H51" s="178">
        <v>0.05</v>
      </c>
      <c r="I51" s="180">
        <v>0</v>
      </c>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5"/>
      <c r="AN51" s="255"/>
    </row>
    <row r="52" spans="1:40" ht="19.5" customHeight="1">
      <c r="A52" s="430"/>
      <c r="B52" s="174" t="s">
        <v>486</v>
      </c>
      <c r="C52" s="179" t="s">
        <v>452</v>
      </c>
      <c r="D52" s="177">
        <v>0.1</v>
      </c>
      <c r="E52" s="435"/>
      <c r="F52" s="435"/>
      <c r="G52" s="177" t="s">
        <v>431</v>
      </c>
      <c r="H52" s="178">
        <v>0.01</v>
      </c>
      <c r="I52" s="180">
        <v>0</v>
      </c>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5"/>
      <c r="AN52" s="255"/>
    </row>
    <row r="53" spans="1:40" ht="19.5" customHeight="1">
      <c r="A53" s="430"/>
      <c r="B53" s="174" t="s">
        <v>487</v>
      </c>
      <c r="C53" s="179" t="s">
        <v>452</v>
      </c>
      <c r="D53" s="177">
        <v>2</v>
      </c>
      <c r="E53" s="435"/>
      <c r="F53" s="435"/>
      <c r="G53" s="177" t="s">
        <v>431</v>
      </c>
      <c r="H53" s="178">
        <v>0.1</v>
      </c>
      <c r="I53" s="180">
        <v>0</v>
      </c>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5"/>
      <c r="AN53" s="255"/>
    </row>
    <row r="54" spans="1:40" ht="19.5" customHeight="1">
      <c r="A54" s="430"/>
      <c r="B54" s="174" t="s">
        <v>488</v>
      </c>
      <c r="C54" s="179" t="s">
        <v>452</v>
      </c>
      <c r="D54" s="177">
        <v>0.1</v>
      </c>
      <c r="E54" s="435"/>
      <c r="F54" s="435"/>
      <c r="G54" s="177" t="s">
        <v>431</v>
      </c>
      <c r="H54" s="178">
        <v>0.001</v>
      </c>
      <c r="I54" s="180">
        <v>0</v>
      </c>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5"/>
      <c r="AN54" s="255"/>
    </row>
    <row r="55" spans="1:40" ht="19.5" customHeight="1">
      <c r="A55" s="430"/>
      <c r="B55" s="174" t="s">
        <v>489</v>
      </c>
      <c r="C55" s="179" t="s">
        <v>452</v>
      </c>
      <c r="D55" s="177">
        <v>0.05</v>
      </c>
      <c r="E55" s="435"/>
      <c r="F55" s="435"/>
      <c r="G55" s="177" t="s">
        <v>431</v>
      </c>
      <c r="H55" s="178">
        <v>0.001</v>
      </c>
      <c r="I55" s="180">
        <v>0</v>
      </c>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5"/>
      <c r="AN55" s="255"/>
    </row>
    <row r="56" spans="1:40" ht="19.5" customHeight="1">
      <c r="A56" s="430"/>
      <c r="B56" s="174" t="s">
        <v>490</v>
      </c>
      <c r="C56" s="179" t="s">
        <v>452</v>
      </c>
      <c r="D56" s="177">
        <v>0.01</v>
      </c>
      <c r="E56" s="435"/>
      <c r="F56" s="435"/>
      <c r="G56" s="177" t="s">
        <v>431</v>
      </c>
      <c r="H56" s="178">
        <v>0.001</v>
      </c>
      <c r="I56" s="180">
        <v>0</v>
      </c>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5"/>
      <c r="AN56" s="255"/>
    </row>
    <row r="57" spans="1:40" ht="19.5" customHeight="1">
      <c r="A57" s="430"/>
      <c r="B57" s="174" t="s">
        <v>491</v>
      </c>
      <c r="C57" s="179" t="s">
        <v>452</v>
      </c>
      <c r="D57" s="177">
        <v>0.01</v>
      </c>
      <c r="E57" s="435"/>
      <c r="F57" s="435"/>
      <c r="G57" s="177" t="s">
        <v>431</v>
      </c>
      <c r="H57" s="178">
        <v>0.001</v>
      </c>
      <c r="I57" s="180">
        <v>0</v>
      </c>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5"/>
      <c r="AN57" s="255"/>
    </row>
    <row r="58" spans="1:40" ht="19.5" customHeight="1">
      <c r="A58" s="430"/>
      <c r="B58" s="174" t="s">
        <v>492</v>
      </c>
      <c r="C58" s="179" t="s">
        <v>452</v>
      </c>
      <c r="D58" s="177">
        <v>0.002</v>
      </c>
      <c r="E58" s="435"/>
      <c r="F58" s="435"/>
      <c r="G58" s="177" t="s">
        <v>431</v>
      </c>
      <c r="H58" s="178">
        <v>0.001</v>
      </c>
      <c r="I58" s="180">
        <v>0</v>
      </c>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5"/>
      <c r="AN58" s="255"/>
    </row>
    <row r="59" spans="1:40" ht="19.5" customHeight="1">
      <c r="A59" s="430"/>
      <c r="B59" s="174" t="s">
        <v>493</v>
      </c>
      <c r="C59" s="179" t="s">
        <v>452</v>
      </c>
      <c r="D59" s="177">
        <v>0.002</v>
      </c>
      <c r="E59" s="435"/>
      <c r="F59" s="435"/>
      <c r="G59" s="177" t="s">
        <v>431</v>
      </c>
      <c r="H59" s="178">
        <v>0.001</v>
      </c>
      <c r="I59" s="180">
        <v>0</v>
      </c>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5"/>
      <c r="AN59" s="255"/>
    </row>
    <row r="60" spans="1:40" ht="19.5" customHeight="1">
      <c r="A60" s="430"/>
      <c r="B60" s="181" t="s">
        <v>494</v>
      </c>
      <c r="C60" s="179" t="s">
        <v>452</v>
      </c>
      <c r="D60" s="177">
        <v>1</v>
      </c>
      <c r="E60" s="435"/>
      <c r="F60" s="435"/>
      <c r="G60" s="177" t="s">
        <v>431</v>
      </c>
      <c r="H60" s="178">
        <v>0.05</v>
      </c>
      <c r="I60" s="180">
        <v>0</v>
      </c>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row>
    <row r="61" spans="1:40" ht="19.5" customHeight="1">
      <c r="A61" s="430"/>
      <c r="B61" s="181" t="s">
        <v>495</v>
      </c>
      <c r="C61" s="179" t="s">
        <v>452</v>
      </c>
      <c r="D61" s="177">
        <v>5000</v>
      </c>
      <c r="E61" s="435"/>
      <c r="F61" s="435"/>
      <c r="G61" s="177" t="s">
        <v>431</v>
      </c>
      <c r="H61" s="178">
        <v>100</v>
      </c>
      <c r="I61" s="180">
        <v>0</v>
      </c>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row>
    <row r="62" spans="1:40" ht="42.75" customHeight="1">
      <c r="A62" s="431"/>
      <c r="B62" s="182" t="s">
        <v>496</v>
      </c>
      <c r="C62" s="179"/>
      <c r="D62" s="183" t="s">
        <v>497</v>
      </c>
      <c r="E62" s="436"/>
      <c r="F62" s="436"/>
      <c r="G62" s="177"/>
      <c r="H62" s="178">
        <v>10</v>
      </c>
      <c r="I62" s="180">
        <f>H62/50*100</f>
        <v>20</v>
      </c>
      <c r="J62" s="255"/>
      <c r="K62" s="255"/>
      <c r="L62" s="52"/>
      <c r="M62" s="255"/>
      <c r="N62" s="255"/>
      <c r="O62" s="52"/>
      <c r="P62" s="255"/>
      <c r="Q62" s="255"/>
      <c r="R62" s="52"/>
      <c r="S62" s="255"/>
      <c r="T62" s="255"/>
      <c r="U62" s="52"/>
      <c r="V62" s="255"/>
      <c r="W62" s="255"/>
      <c r="X62" s="52"/>
      <c r="Y62" s="255"/>
      <c r="Z62" s="255"/>
      <c r="AA62" s="52"/>
      <c r="AB62" s="255"/>
      <c r="AC62" s="255"/>
      <c r="AD62" s="52"/>
      <c r="AE62" s="255"/>
      <c r="AF62" s="255"/>
      <c r="AG62" s="52"/>
      <c r="AH62" s="255"/>
      <c r="AI62" s="255"/>
      <c r="AJ62" s="52"/>
      <c r="AK62" s="255"/>
      <c r="AL62" s="255"/>
      <c r="AM62" s="255"/>
      <c r="AN62" s="255"/>
    </row>
    <row r="63" spans="4:34" ht="9.75" customHeight="1">
      <c r="D63" s="255"/>
      <c r="E63" s="255"/>
      <c r="F63" s="255"/>
      <c r="G63" s="255"/>
      <c r="H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row>
    <row r="64" spans="1:9" ht="29.25" customHeight="1">
      <c r="A64" s="441" t="s">
        <v>498</v>
      </c>
      <c r="B64" s="441"/>
      <c r="C64" s="441"/>
      <c r="D64" s="441"/>
      <c r="E64" s="441"/>
      <c r="F64" s="441"/>
      <c r="G64" s="441"/>
      <c r="H64" s="441"/>
      <c r="I64" s="441"/>
    </row>
  </sheetData>
  <sheetProtection/>
  <mergeCells count="26">
    <mergeCell ref="A64:I64"/>
    <mergeCell ref="C11:D11"/>
    <mergeCell ref="G11:H11"/>
    <mergeCell ref="M11:N11"/>
    <mergeCell ref="A12:A62"/>
    <mergeCell ref="C12:D12"/>
    <mergeCell ref="E12:E62"/>
    <mergeCell ref="F12:F62"/>
    <mergeCell ref="G12:H12"/>
    <mergeCell ref="C13:D13"/>
    <mergeCell ref="G13:H13"/>
    <mergeCell ref="C14:D14"/>
    <mergeCell ref="C15:D15"/>
    <mergeCell ref="C16:D16"/>
    <mergeCell ref="AD10:AF10"/>
    <mergeCell ref="A1:I1"/>
    <mergeCell ref="A3:I3"/>
    <mergeCell ref="A5:I5"/>
    <mergeCell ref="A9:I9"/>
    <mergeCell ref="E10:I10"/>
    <mergeCell ref="L10:N10"/>
    <mergeCell ref="O10:Q10"/>
    <mergeCell ref="R10:T10"/>
    <mergeCell ref="U10:W10"/>
    <mergeCell ref="X10:Z10"/>
    <mergeCell ref="AA10:AC10"/>
  </mergeCells>
  <printOptions/>
  <pageMargins left="0.39370078740157505" right="0.39370078740157505" top="0.6893700787401581" bottom="0.6893700787401581" header="0.39370078740157505" footer="0.39370078740157505"/>
  <pageSetup fitToHeight="0" fitToWidth="0"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Q22"/>
  <sheetViews>
    <sheetView zoomScale="70" zoomScaleNormal="70" zoomScalePageLayoutView="0" workbookViewId="0" topLeftCell="A7">
      <selection activeCell="B15" sqref="B15"/>
    </sheetView>
  </sheetViews>
  <sheetFormatPr defaultColWidth="9.00390625" defaultRowHeight="14.25"/>
  <cols>
    <col min="1" max="1" width="19.00390625" style="2" customWidth="1"/>
    <col min="2" max="2" width="27.125" style="2" customWidth="1"/>
    <col min="3" max="3" width="19.00390625" style="2" customWidth="1"/>
    <col min="4" max="7" width="17.625" style="2" customWidth="1"/>
    <col min="8" max="8" width="21.125" style="2" customWidth="1"/>
    <col min="9" max="9" width="10.50390625" style="2" customWidth="1"/>
    <col min="10" max="10" width="89.00390625" style="2" customWidth="1"/>
    <col min="11" max="11" width="17.875" style="2" customWidth="1"/>
    <col min="12" max="12" width="21.25390625" style="2" customWidth="1"/>
    <col min="13" max="16384" width="8.50390625" style="2" customWidth="1"/>
  </cols>
  <sheetData>
    <row r="1" spans="1:17" ht="15">
      <c r="A1" s="330" t="s">
        <v>20</v>
      </c>
      <c r="B1" s="330"/>
      <c r="C1" s="330"/>
      <c r="D1" s="330"/>
      <c r="E1" s="330"/>
      <c r="F1" s="330"/>
      <c r="G1" s="330"/>
      <c r="H1" s="330"/>
      <c r="I1" s="330"/>
      <c r="J1" s="53"/>
      <c r="K1" s="53"/>
      <c r="L1" s="53"/>
      <c r="M1" s="53"/>
      <c r="N1" s="53"/>
      <c r="O1" s="53"/>
      <c r="P1" s="53"/>
      <c r="Q1" s="53"/>
    </row>
    <row r="2" spans="1:17" ht="15">
      <c r="A2" s="17"/>
      <c r="B2" s="16"/>
      <c r="C2" s="16"/>
      <c r="D2" s="16"/>
      <c r="E2" s="16"/>
      <c r="F2" s="16"/>
      <c r="G2" s="16"/>
      <c r="H2" s="16"/>
      <c r="I2" s="16"/>
      <c r="J2" s="16"/>
      <c r="K2" s="16"/>
      <c r="L2" s="16"/>
      <c r="M2" s="16"/>
      <c r="N2" s="16"/>
      <c r="O2" s="16"/>
      <c r="P2" s="16"/>
      <c r="Q2" s="16"/>
    </row>
    <row r="3" spans="1:17" ht="15">
      <c r="A3" s="330" t="s">
        <v>135</v>
      </c>
      <c r="B3" s="330"/>
      <c r="C3" s="330"/>
      <c r="D3" s="330"/>
      <c r="E3" s="330"/>
      <c r="F3" s="330"/>
      <c r="G3" s="330"/>
      <c r="H3" s="330"/>
      <c r="I3" s="330"/>
      <c r="J3" s="53"/>
      <c r="K3" s="53"/>
      <c r="L3" s="53"/>
      <c r="M3" s="53"/>
      <c r="N3" s="53"/>
      <c r="O3" s="53"/>
      <c r="P3" s="53"/>
      <c r="Q3" s="53"/>
    </row>
    <row r="4" spans="1:17" ht="15">
      <c r="A4" s="54"/>
      <c r="B4" s="16"/>
      <c r="C4" s="16"/>
      <c r="D4" s="16"/>
      <c r="E4" s="16"/>
      <c r="F4" s="16"/>
      <c r="G4" s="16"/>
      <c r="H4" s="16"/>
      <c r="I4" s="16"/>
      <c r="J4" s="16"/>
      <c r="K4" s="16"/>
      <c r="L4" s="16"/>
      <c r="M4" s="16"/>
      <c r="N4" s="16"/>
      <c r="O4" s="16"/>
      <c r="P4" s="16"/>
      <c r="Q4" s="16"/>
    </row>
    <row r="5" spans="1:4" ht="15">
      <c r="A5" s="352" t="s">
        <v>136</v>
      </c>
      <c r="B5" s="352"/>
      <c r="C5" s="352"/>
      <c r="D5" s="87" t="s">
        <v>243</v>
      </c>
    </row>
    <row r="6" spans="1:4" ht="15">
      <c r="A6" s="352" t="s">
        <v>137</v>
      </c>
      <c r="B6" s="352"/>
      <c r="C6" s="352"/>
      <c r="D6" s="87">
        <v>2019</v>
      </c>
    </row>
    <row r="7" spans="1:4" ht="29.25" customHeight="1">
      <c r="A7" s="352" t="s">
        <v>138</v>
      </c>
      <c r="B7" s="352"/>
      <c r="C7" s="352"/>
      <c r="D7" s="87" t="s">
        <v>242</v>
      </c>
    </row>
    <row r="10" spans="2:9" ht="15.75" thickBot="1">
      <c r="B10" s="132"/>
      <c r="C10" s="132"/>
      <c r="D10" s="132"/>
      <c r="E10" s="132"/>
      <c r="F10" s="132"/>
      <c r="G10" s="132" t="s">
        <v>139</v>
      </c>
      <c r="H10" s="132"/>
      <c r="I10" s="132"/>
    </row>
    <row r="11" spans="1:10" s="134" customFormat="1" ht="18.75" customHeight="1" thickBot="1">
      <c r="A11" s="133"/>
      <c r="B11" s="133"/>
      <c r="C11" s="133"/>
      <c r="D11" s="133"/>
      <c r="E11" s="442" t="s">
        <v>140</v>
      </c>
      <c r="F11" s="443"/>
      <c r="G11" s="442" t="s">
        <v>141</v>
      </c>
      <c r="H11" s="443"/>
      <c r="I11" s="133"/>
      <c r="J11" s="133"/>
    </row>
    <row r="12" spans="1:10" s="134" customFormat="1" ht="69" customHeight="1" thickBot="1">
      <c r="A12" s="135" t="s">
        <v>142</v>
      </c>
      <c r="B12" s="136" t="s">
        <v>422</v>
      </c>
      <c r="C12" s="136" t="s">
        <v>143</v>
      </c>
      <c r="D12" s="136" t="s">
        <v>144</v>
      </c>
      <c r="E12" s="137" t="s">
        <v>145</v>
      </c>
      <c r="F12" s="137" t="s">
        <v>146</v>
      </c>
      <c r="G12" s="137" t="s">
        <v>145</v>
      </c>
      <c r="H12" s="137" t="s">
        <v>146</v>
      </c>
      <c r="I12" s="136" t="s">
        <v>147</v>
      </c>
      <c r="J12" s="136" t="s">
        <v>148</v>
      </c>
    </row>
    <row r="13" spans="1:10" s="134" customFormat="1" ht="72" customHeight="1" thickBot="1">
      <c r="A13" s="444" t="s">
        <v>578</v>
      </c>
      <c r="B13" s="138" t="s">
        <v>425</v>
      </c>
      <c r="C13" s="446" t="s">
        <v>704</v>
      </c>
      <c r="D13" s="139" t="s">
        <v>426</v>
      </c>
      <c r="E13" s="219">
        <v>48</v>
      </c>
      <c r="F13" s="219">
        <v>46</v>
      </c>
      <c r="G13" s="139">
        <v>65</v>
      </c>
      <c r="H13" s="139">
        <v>65</v>
      </c>
      <c r="I13" s="140" t="s">
        <v>423</v>
      </c>
      <c r="J13" s="140" t="s">
        <v>424</v>
      </c>
    </row>
    <row r="14" spans="1:10" s="134" customFormat="1" ht="70.5" customHeight="1" thickBot="1">
      <c r="A14" s="444"/>
      <c r="B14" s="138" t="s">
        <v>427</v>
      </c>
      <c r="C14" s="446"/>
      <c r="D14" s="139" t="s">
        <v>426</v>
      </c>
      <c r="E14" s="139">
        <v>53.5</v>
      </c>
      <c r="F14" s="139">
        <v>53</v>
      </c>
      <c r="G14" s="139">
        <v>65</v>
      </c>
      <c r="H14" s="139">
        <v>65</v>
      </c>
      <c r="I14" s="140" t="s">
        <v>423</v>
      </c>
      <c r="J14" s="140" t="s">
        <v>424</v>
      </c>
    </row>
    <row r="15" spans="1:10" s="134" customFormat="1" ht="71.25" customHeight="1" thickBot="1">
      <c r="A15" s="445"/>
      <c r="B15" s="138" t="s">
        <v>428</v>
      </c>
      <c r="C15" s="447"/>
      <c r="D15" s="139" t="s">
        <v>426</v>
      </c>
      <c r="E15" s="139">
        <v>58.5</v>
      </c>
      <c r="F15" s="139">
        <v>54.5</v>
      </c>
      <c r="G15" s="139">
        <v>65</v>
      </c>
      <c r="H15" s="139">
        <v>65</v>
      </c>
      <c r="I15" s="140" t="s">
        <v>423</v>
      </c>
      <c r="J15" s="140" t="s">
        <v>424</v>
      </c>
    </row>
    <row r="18" ht="15">
      <c r="A18" s="2" t="s">
        <v>75</v>
      </c>
    </row>
    <row r="21" ht="15">
      <c r="A21" s="3"/>
    </row>
    <row r="22" ht="15">
      <c r="H22" s="55"/>
    </row>
  </sheetData>
  <sheetProtection/>
  <mergeCells count="9">
    <mergeCell ref="E11:F11"/>
    <mergeCell ref="G11:H11"/>
    <mergeCell ref="A13:A15"/>
    <mergeCell ref="C13:C15"/>
    <mergeCell ref="A1:I1"/>
    <mergeCell ref="A3:I3"/>
    <mergeCell ref="A5:C5"/>
    <mergeCell ref="A6:C6"/>
    <mergeCell ref="A7:C7"/>
  </mergeCells>
  <printOptions/>
  <pageMargins left="0.39370078740157505" right="0.39370078740157505" top="0.6893700787401581" bottom="0.6893700787401581" header="0.39370078740157505" footer="0.39370078740157505"/>
  <pageSetup fitToHeight="0" fitToWidth="0" orientation="landscape" pageOrder="overThenDown" paperSize="9"/>
</worksheet>
</file>

<file path=xl/worksheets/sheet7.xml><?xml version="1.0" encoding="utf-8"?>
<worksheet xmlns="http://schemas.openxmlformats.org/spreadsheetml/2006/main" xmlns:r="http://schemas.openxmlformats.org/officeDocument/2006/relationships">
  <dimension ref="A1:AC169"/>
  <sheetViews>
    <sheetView zoomScale="70" zoomScaleNormal="70" zoomScalePageLayoutView="0" workbookViewId="0" topLeftCell="A1">
      <selection activeCell="A22" sqref="A22"/>
    </sheetView>
  </sheetViews>
  <sheetFormatPr defaultColWidth="9.00390625" defaultRowHeight="14.25"/>
  <cols>
    <col min="1" max="1" width="61.875" style="2" customWidth="1"/>
    <col min="2" max="2" width="19.125" style="2" customWidth="1"/>
    <col min="3" max="3" width="20.375" style="2" customWidth="1"/>
    <col min="4" max="5" width="19.125" style="60" customWidth="1"/>
    <col min="6" max="6" width="17.875" style="2" customWidth="1"/>
    <col min="7" max="7" width="19.125" style="2" customWidth="1"/>
    <col min="8" max="8" width="18.75390625" style="60" customWidth="1"/>
    <col min="9" max="9" width="19.125" style="60" customWidth="1"/>
    <col min="10" max="21" width="19.125" style="2" customWidth="1"/>
    <col min="22" max="255" width="8.50390625" style="2" customWidth="1"/>
    <col min="256" max="16384" width="10.75390625" style="3" customWidth="1"/>
  </cols>
  <sheetData>
    <row r="1" spans="1:14" ht="12.75" customHeight="1">
      <c r="A1" s="330" t="s">
        <v>20</v>
      </c>
      <c r="B1" s="330"/>
      <c r="C1" s="330"/>
      <c r="D1" s="330"/>
      <c r="E1" s="330"/>
      <c r="F1" s="330"/>
      <c r="G1" s="330"/>
      <c r="H1" s="330"/>
      <c r="I1" s="330"/>
      <c r="J1" s="330"/>
      <c r="K1" s="330"/>
      <c r="L1" s="330"/>
      <c r="M1" s="330"/>
      <c r="N1" s="330"/>
    </row>
    <row r="2" spans="1:14" ht="15">
      <c r="A2" s="17"/>
      <c r="B2" s="16"/>
      <c r="C2" s="16"/>
      <c r="D2" s="16"/>
      <c r="E2" s="16"/>
      <c r="F2" s="16"/>
      <c r="G2" s="16"/>
      <c r="H2" s="16"/>
      <c r="I2" s="16"/>
      <c r="J2" s="16"/>
      <c r="K2" s="16"/>
      <c r="L2" s="16"/>
      <c r="M2" s="16"/>
      <c r="N2" s="16"/>
    </row>
    <row r="3" spans="1:14" ht="15">
      <c r="A3" s="452" t="s">
        <v>149</v>
      </c>
      <c r="B3" s="452"/>
      <c r="C3" s="452"/>
      <c r="D3" s="452"/>
      <c r="E3" s="452"/>
      <c r="F3" s="452"/>
      <c r="G3" s="452"/>
      <c r="H3" s="452"/>
      <c r="I3" s="452"/>
      <c r="J3" s="452"/>
      <c r="K3" s="452"/>
      <c r="L3" s="452"/>
      <c r="M3" s="452"/>
      <c r="N3" s="452"/>
    </row>
    <row r="4" spans="1:15" ht="15">
      <c r="A4" s="56"/>
      <c r="B4" s="17"/>
      <c r="C4" s="17"/>
      <c r="D4" s="17"/>
      <c r="E4" s="17"/>
      <c r="F4" s="17"/>
      <c r="G4" s="17"/>
      <c r="H4" s="17"/>
      <c r="I4" s="17"/>
      <c r="J4" s="17"/>
      <c r="K4" s="17"/>
      <c r="L4" s="17"/>
      <c r="M4" s="17"/>
      <c r="N4" s="17"/>
      <c r="O4" s="17"/>
    </row>
    <row r="5" spans="1:29" ht="15">
      <c r="A5" s="404" t="s">
        <v>150</v>
      </c>
      <c r="B5" s="404"/>
      <c r="C5" s="404"/>
      <c r="D5" s="404"/>
      <c r="E5" s="404"/>
      <c r="F5" s="404"/>
      <c r="G5" s="404"/>
      <c r="H5" s="404"/>
      <c r="I5" s="404"/>
      <c r="J5" s="404"/>
      <c r="K5" s="404"/>
      <c r="L5" s="404"/>
      <c r="M5" s="404"/>
      <c r="N5" s="404"/>
      <c r="O5" s="43"/>
      <c r="P5" s="43"/>
      <c r="Q5" s="43"/>
      <c r="R5" s="43"/>
      <c r="S5" s="43"/>
      <c r="T5" s="43"/>
      <c r="U5" s="43"/>
      <c r="V5" s="43"/>
      <c r="W5" s="43"/>
      <c r="X5" s="43"/>
      <c r="Y5" s="43"/>
      <c r="Z5" s="43"/>
      <c r="AA5" s="43"/>
      <c r="AB5" s="43"/>
      <c r="AC5" s="43"/>
    </row>
    <row r="6" spans="1:29" ht="15">
      <c r="A6" s="88" t="s">
        <v>151</v>
      </c>
      <c r="B6" s="302" t="s">
        <v>242</v>
      </c>
      <c r="C6" s="17"/>
      <c r="D6" s="17"/>
      <c r="E6" s="43"/>
      <c r="F6" s="43"/>
      <c r="G6" s="43"/>
      <c r="H6" s="43"/>
      <c r="I6" s="43"/>
      <c r="J6" s="43"/>
      <c r="K6" s="43"/>
      <c r="L6" s="43"/>
      <c r="M6" s="43"/>
      <c r="N6" s="43"/>
      <c r="O6" s="43"/>
      <c r="P6" s="43"/>
      <c r="Q6" s="43"/>
      <c r="R6" s="43"/>
      <c r="S6" s="43"/>
      <c r="T6" s="43"/>
      <c r="U6" s="43"/>
      <c r="V6" s="43"/>
      <c r="W6" s="43"/>
      <c r="X6" s="43"/>
      <c r="Y6" s="43"/>
      <c r="Z6" s="43"/>
      <c r="AA6" s="43"/>
      <c r="AB6" s="43"/>
      <c r="AC6" s="43"/>
    </row>
    <row r="7" spans="2:9" ht="15">
      <c r="B7" s="57"/>
      <c r="C7" s="46"/>
      <c r="D7" s="46"/>
      <c r="E7" s="43"/>
      <c r="F7" s="43"/>
      <c r="G7" s="43"/>
      <c r="H7" s="43"/>
      <c r="I7" s="43"/>
    </row>
    <row r="8" spans="1:17" ht="15">
      <c r="A8" s="453" t="s">
        <v>152</v>
      </c>
      <c r="B8" s="453" t="s">
        <v>153</v>
      </c>
      <c r="C8" s="453" t="s">
        <v>154</v>
      </c>
      <c r="D8" s="28" t="s">
        <v>155</v>
      </c>
      <c r="E8" s="28" t="s">
        <v>155</v>
      </c>
      <c r="F8" s="28" t="s">
        <v>155</v>
      </c>
      <c r="G8" s="28" t="s">
        <v>155</v>
      </c>
      <c r="H8" s="28" t="s">
        <v>155</v>
      </c>
      <c r="I8" s="28" t="s">
        <v>155</v>
      </c>
      <c r="J8" s="28" t="s">
        <v>155</v>
      </c>
      <c r="K8" s="28" t="s">
        <v>155</v>
      </c>
      <c r="L8" s="28" t="s">
        <v>155</v>
      </c>
      <c r="M8" s="28" t="s">
        <v>155</v>
      </c>
      <c r="N8" s="28" t="s">
        <v>155</v>
      </c>
      <c r="O8" s="28" t="s">
        <v>155</v>
      </c>
      <c r="P8" s="28" t="s">
        <v>155</v>
      </c>
      <c r="Q8" s="43"/>
    </row>
    <row r="9" spans="1:17" ht="15">
      <c r="A9" s="453"/>
      <c r="B9" s="453"/>
      <c r="C9" s="453"/>
      <c r="D9" s="36" t="s">
        <v>156</v>
      </c>
      <c r="E9" s="36" t="s">
        <v>157</v>
      </c>
      <c r="F9" s="36" t="s">
        <v>158</v>
      </c>
      <c r="G9" s="36" t="s">
        <v>159</v>
      </c>
      <c r="H9" s="36" t="s">
        <v>160</v>
      </c>
      <c r="I9" s="36" t="s">
        <v>161</v>
      </c>
      <c r="J9" s="36" t="s">
        <v>162</v>
      </c>
      <c r="K9" s="36" t="s">
        <v>163</v>
      </c>
      <c r="L9" s="36" t="s">
        <v>164</v>
      </c>
      <c r="M9" s="36" t="s">
        <v>165</v>
      </c>
      <c r="N9" s="36" t="s">
        <v>166</v>
      </c>
      <c r="O9" s="36" t="s">
        <v>167</v>
      </c>
      <c r="P9" s="58" t="s">
        <v>168</v>
      </c>
      <c r="Q9" s="33"/>
    </row>
    <row r="10" spans="1:17" ht="15">
      <c r="A10" s="449" t="s">
        <v>705</v>
      </c>
      <c r="B10" s="450"/>
      <c r="C10" s="451"/>
      <c r="D10" s="250">
        <v>0</v>
      </c>
      <c r="E10" s="250">
        <v>0</v>
      </c>
      <c r="F10" s="250">
        <v>0</v>
      </c>
      <c r="G10" s="250">
        <v>0</v>
      </c>
      <c r="H10" s="45">
        <v>0</v>
      </c>
      <c r="I10" s="45">
        <v>0</v>
      </c>
      <c r="J10" s="45">
        <v>0</v>
      </c>
      <c r="K10" s="45">
        <v>0</v>
      </c>
      <c r="L10" s="45">
        <v>0</v>
      </c>
      <c r="M10" s="45">
        <v>0</v>
      </c>
      <c r="N10" s="45">
        <v>0</v>
      </c>
      <c r="O10" s="45">
        <v>0</v>
      </c>
      <c r="P10" s="210">
        <f>SUM(D10:O10)</f>
        <v>0</v>
      </c>
      <c r="Q10" s="37"/>
    </row>
    <row r="11" spans="4:16" s="2" customFormat="1" ht="15">
      <c r="D11" s="43"/>
      <c r="E11" s="43"/>
      <c r="F11" s="43"/>
      <c r="G11" s="43"/>
      <c r="H11" s="43"/>
      <c r="I11" s="43"/>
      <c r="J11" s="43"/>
      <c r="K11" s="43"/>
      <c r="L11" s="43"/>
      <c r="M11" s="43"/>
      <c r="N11" s="43"/>
      <c r="O11" s="43"/>
      <c r="P11" s="43"/>
    </row>
    <row r="12" s="2" customFormat="1" ht="15"/>
    <row r="13" s="2" customFormat="1" ht="15"/>
    <row r="14" s="2" customFormat="1" ht="15"/>
    <row r="15" spans="1:14" ht="12.75" customHeight="1">
      <c r="A15" s="448" t="s">
        <v>169</v>
      </c>
      <c r="B15" s="448"/>
      <c r="C15" s="448"/>
      <c r="D15" s="448"/>
      <c r="E15" s="448"/>
      <c r="F15" s="448"/>
      <c r="G15" s="448"/>
      <c r="H15" s="448"/>
      <c r="I15" s="448"/>
      <c r="J15" s="448"/>
      <c r="K15" s="448"/>
      <c r="L15" s="448"/>
      <c r="M15" s="448"/>
      <c r="N15" s="448"/>
    </row>
    <row r="16" spans="1:2" s="2" customFormat="1" ht="15">
      <c r="A16" s="59"/>
      <c r="B16" s="56"/>
    </row>
    <row r="17" spans="1:17" ht="12.75" customHeight="1">
      <c r="A17" s="375" t="s">
        <v>170</v>
      </c>
      <c r="B17" s="375" t="s">
        <v>153</v>
      </c>
      <c r="C17" s="375" t="s">
        <v>171</v>
      </c>
      <c r="D17" s="375" t="s">
        <v>172</v>
      </c>
      <c r="E17" s="28" t="s">
        <v>155</v>
      </c>
      <c r="F17" s="28" t="s">
        <v>155</v>
      </c>
      <c r="G17" s="28" t="s">
        <v>155</v>
      </c>
      <c r="H17" s="28" t="s">
        <v>155</v>
      </c>
      <c r="I17" s="28" t="s">
        <v>155</v>
      </c>
      <c r="J17" s="28" t="s">
        <v>155</v>
      </c>
      <c r="K17" s="28" t="s">
        <v>155</v>
      </c>
      <c r="L17" s="28" t="s">
        <v>155</v>
      </c>
      <c r="M17" s="28" t="s">
        <v>155</v>
      </c>
      <c r="N17" s="28" t="s">
        <v>155</v>
      </c>
      <c r="O17" s="28" t="s">
        <v>155</v>
      </c>
      <c r="P17" s="28" t="s">
        <v>155</v>
      </c>
      <c r="Q17" s="28" t="s">
        <v>155</v>
      </c>
    </row>
    <row r="18" spans="1:17" ht="15">
      <c r="A18" s="375"/>
      <c r="B18" s="375"/>
      <c r="C18" s="375"/>
      <c r="D18" s="375"/>
      <c r="E18" s="36" t="s">
        <v>156</v>
      </c>
      <c r="F18" s="36" t="s">
        <v>157</v>
      </c>
      <c r="G18" s="36" t="s">
        <v>158</v>
      </c>
      <c r="H18" s="36" t="s">
        <v>159</v>
      </c>
      <c r="I18" s="36" t="s">
        <v>160</v>
      </c>
      <c r="J18" s="36" t="s">
        <v>161</v>
      </c>
      <c r="K18" s="36" t="s">
        <v>162</v>
      </c>
      <c r="L18" s="36" t="s">
        <v>163</v>
      </c>
      <c r="M18" s="36" t="s">
        <v>164</v>
      </c>
      <c r="N18" s="36" t="s">
        <v>165</v>
      </c>
      <c r="O18" s="36" t="s">
        <v>166</v>
      </c>
      <c r="P18" s="36" t="s">
        <v>167</v>
      </c>
      <c r="Q18" s="129" t="s">
        <v>168</v>
      </c>
    </row>
    <row r="19" spans="1:17" ht="28.5">
      <c r="A19" s="241" t="s">
        <v>417</v>
      </c>
      <c r="B19" s="247" t="s">
        <v>277</v>
      </c>
      <c r="C19" s="252" t="s">
        <v>228</v>
      </c>
      <c r="D19" s="253" t="s">
        <v>413</v>
      </c>
      <c r="E19" s="242">
        <v>0.01</v>
      </c>
      <c r="F19" s="257"/>
      <c r="G19" s="257"/>
      <c r="H19" s="257"/>
      <c r="I19" s="257"/>
      <c r="J19" s="257"/>
      <c r="K19" s="257"/>
      <c r="L19" s="257"/>
      <c r="M19" s="257"/>
      <c r="N19" s="257"/>
      <c r="O19" s="257"/>
      <c r="P19" s="257"/>
      <c r="Q19" s="257">
        <f>SUM(E19:P19)</f>
        <v>0.01</v>
      </c>
    </row>
    <row r="20" spans="1:17" ht="15">
      <c r="A20" s="248" t="s">
        <v>278</v>
      </c>
      <c r="B20" s="245" t="s">
        <v>279</v>
      </c>
      <c r="C20" s="252" t="s">
        <v>228</v>
      </c>
      <c r="D20" s="253" t="s">
        <v>413</v>
      </c>
      <c r="E20" s="243"/>
      <c r="F20" s="256"/>
      <c r="G20" s="256"/>
      <c r="H20" s="256"/>
      <c r="I20" s="256"/>
      <c r="J20" s="256"/>
      <c r="K20" s="256"/>
      <c r="L20" s="256"/>
      <c r="M20" s="256">
        <v>0.21</v>
      </c>
      <c r="N20" s="256"/>
      <c r="O20" s="256">
        <v>0.1</v>
      </c>
      <c r="P20" s="256"/>
      <c r="Q20" s="257">
        <f>SUM(E20:P20)</f>
        <v>0.31</v>
      </c>
    </row>
    <row r="21" spans="1:17" ht="15">
      <c r="A21" s="248" t="s">
        <v>280</v>
      </c>
      <c r="B21" s="245" t="s">
        <v>281</v>
      </c>
      <c r="C21" s="252" t="s">
        <v>228</v>
      </c>
      <c r="D21" s="253" t="s">
        <v>413</v>
      </c>
      <c r="E21" s="243">
        <v>22.69</v>
      </c>
      <c r="F21" s="256">
        <v>11.08</v>
      </c>
      <c r="G21" s="256"/>
      <c r="H21" s="256"/>
      <c r="I21" s="256"/>
      <c r="J21" s="256"/>
      <c r="K21" s="256"/>
      <c r="L21" s="256"/>
      <c r="M21" s="256"/>
      <c r="N21" s="256"/>
      <c r="O21" s="256"/>
      <c r="P21" s="256"/>
      <c r="Q21" s="257">
        <f aca="true" t="shared" si="0" ref="Q21:Q36">SUM(E21:P21)</f>
        <v>33.77</v>
      </c>
    </row>
    <row r="22" spans="1:17" ht="15">
      <c r="A22" s="248" t="s">
        <v>282</v>
      </c>
      <c r="B22" s="245" t="s">
        <v>283</v>
      </c>
      <c r="C22" s="252" t="s">
        <v>228</v>
      </c>
      <c r="D22" s="253" t="s">
        <v>413</v>
      </c>
      <c r="E22" s="243"/>
      <c r="F22" s="256"/>
      <c r="G22" s="256">
        <v>0.44</v>
      </c>
      <c r="H22" s="256"/>
      <c r="I22" s="256"/>
      <c r="J22" s="256"/>
      <c r="K22" s="256"/>
      <c r="L22" s="256"/>
      <c r="M22" s="256"/>
      <c r="N22" s="256"/>
      <c r="O22" s="256">
        <v>0.06</v>
      </c>
      <c r="P22" s="256"/>
      <c r="Q22" s="257">
        <f t="shared" si="0"/>
        <v>0.5</v>
      </c>
    </row>
    <row r="23" spans="1:17" ht="15">
      <c r="A23" s="248" t="s">
        <v>284</v>
      </c>
      <c r="B23" s="249" t="s">
        <v>285</v>
      </c>
      <c r="C23" s="252" t="s">
        <v>228</v>
      </c>
      <c r="D23" s="253" t="s">
        <v>413</v>
      </c>
      <c r="E23" s="243"/>
      <c r="F23" s="256"/>
      <c r="G23" s="256"/>
      <c r="H23" s="256"/>
      <c r="I23" s="256"/>
      <c r="J23" s="256"/>
      <c r="K23" s="256"/>
      <c r="L23" s="256"/>
      <c r="M23" s="256"/>
      <c r="N23" s="256"/>
      <c r="O23" s="256"/>
      <c r="P23" s="256">
        <v>0.82</v>
      </c>
      <c r="Q23" s="257">
        <f t="shared" si="0"/>
        <v>0.82</v>
      </c>
    </row>
    <row r="24" spans="1:17" ht="15">
      <c r="A24" s="248" t="s">
        <v>286</v>
      </c>
      <c r="B24" s="249" t="s">
        <v>287</v>
      </c>
      <c r="C24" s="252" t="s">
        <v>228</v>
      </c>
      <c r="D24" s="253" t="s">
        <v>413</v>
      </c>
      <c r="E24" s="243"/>
      <c r="F24" s="256"/>
      <c r="G24" s="256"/>
      <c r="H24" s="256"/>
      <c r="I24" s="256"/>
      <c r="J24" s="256"/>
      <c r="K24" s="256"/>
      <c r="L24" s="256"/>
      <c r="M24" s="256"/>
      <c r="N24" s="256"/>
      <c r="O24" s="256"/>
      <c r="P24" s="256">
        <v>0.6</v>
      </c>
      <c r="Q24" s="257">
        <f t="shared" si="0"/>
        <v>0.6</v>
      </c>
    </row>
    <row r="25" spans="1:17" ht="25.5">
      <c r="A25" s="251" t="s">
        <v>288</v>
      </c>
      <c r="B25" s="245" t="s">
        <v>289</v>
      </c>
      <c r="C25" s="252" t="s">
        <v>228</v>
      </c>
      <c r="D25" s="253" t="s">
        <v>413</v>
      </c>
      <c r="E25" s="243"/>
      <c r="F25" s="256"/>
      <c r="G25" s="256"/>
      <c r="H25" s="256"/>
      <c r="I25" s="256">
        <v>0.58</v>
      </c>
      <c r="J25" s="256"/>
      <c r="K25" s="256"/>
      <c r="L25" s="256"/>
      <c r="M25" s="256"/>
      <c r="N25" s="256"/>
      <c r="O25" s="256"/>
      <c r="P25" s="256"/>
      <c r="Q25" s="257">
        <f t="shared" si="0"/>
        <v>0.58</v>
      </c>
    </row>
    <row r="26" spans="1:17" ht="15">
      <c r="A26" s="248" t="s">
        <v>290</v>
      </c>
      <c r="B26" s="245" t="s">
        <v>291</v>
      </c>
      <c r="C26" s="252" t="s">
        <v>228</v>
      </c>
      <c r="D26" s="253" t="s">
        <v>413</v>
      </c>
      <c r="E26" s="243"/>
      <c r="F26" s="41"/>
      <c r="G26" s="41"/>
      <c r="H26" s="244"/>
      <c r="I26" s="244"/>
      <c r="J26" s="244"/>
      <c r="K26" s="244"/>
      <c r="L26" s="256"/>
      <c r="M26" s="256"/>
      <c r="N26" s="256">
        <v>0.03</v>
      </c>
      <c r="O26" s="256"/>
      <c r="P26" s="256"/>
      <c r="Q26" s="257">
        <f t="shared" si="0"/>
        <v>0.03</v>
      </c>
    </row>
    <row r="27" spans="1:17" ht="15">
      <c r="A27" s="248" t="s">
        <v>292</v>
      </c>
      <c r="B27" s="245" t="s">
        <v>293</v>
      </c>
      <c r="C27" s="252" t="s">
        <v>228</v>
      </c>
      <c r="D27" s="256" t="s">
        <v>412</v>
      </c>
      <c r="E27" s="243"/>
      <c r="F27" s="41">
        <v>7.25</v>
      </c>
      <c r="G27" s="41"/>
      <c r="H27" s="244"/>
      <c r="I27" s="244"/>
      <c r="J27" s="244"/>
      <c r="K27" s="244"/>
      <c r="L27" s="256"/>
      <c r="M27" s="256"/>
      <c r="N27" s="256"/>
      <c r="O27" s="256"/>
      <c r="P27" s="256">
        <v>4.12</v>
      </c>
      <c r="Q27" s="257">
        <f t="shared" si="0"/>
        <v>11.370000000000001</v>
      </c>
    </row>
    <row r="28" spans="1:17" ht="15">
      <c r="A28" s="251" t="s">
        <v>294</v>
      </c>
      <c r="B28" s="245" t="s">
        <v>295</v>
      </c>
      <c r="C28" s="252" t="s">
        <v>228</v>
      </c>
      <c r="D28" s="253" t="s">
        <v>413</v>
      </c>
      <c r="E28" s="243"/>
      <c r="F28" s="41"/>
      <c r="G28" s="41"/>
      <c r="H28" s="244"/>
      <c r="I28" s="244">
        <v>0.24</v>
      </c>
      <c r="J28" s="244"/>
      <c r="K28" s="244"/>
      <c r="L28" s="256"/>
      <c r="M28" s="256"/>
      <c r="N28" s="256"/>
      <c r="O28" s="256"/>
      <c r="P28" s="256"/>
      <c r="Q28" s="257">
        <f t="shared" si="0"/>
        <v>0.24</v>
      </c>
    </row>
    <row r="29" spans="1:17" ht="15">
      <c r="A29" s="251" t="s">
        <v>580</v>
      </c>
      <c r="B29" s="245" t="s">
        <v>581</v>
      </c>
      <c r="C29" s="252" t="s">
        <v>228</v>
      </c>
      <c r="D29" s="253" t="s">
        <v>413</v>
      </c>
      <c r="E29" s="243"/>
      <c r="F29" s="41"/>
      <c r="G29" s="41"/>
      <c r="H29" s="244"/>
      <c r="I29" s="244"/>
      <c r="J29" s="244"/>
      <c r="K29" s="244"/>
      <c r="L29" s="256"/>
      <c r="M29" s="256"/>
      <c r="N29" s="256"/>
      <c r="O29" s="256"/>
      <c r="P29" s="256">
        <v>0.12</v>
      </c>
      <c r="Q29" s="257">
        <f t="shared" si="0"/>
        <v>0.12</v>
      </c>
    </row>
    <row r="30" spans="1:17" ht="15">
      <c r="A30" s="251" t="s">
        <v>582</v>
      </c>
      <c r="B30" s="245" t="s">
        <v>583</v>
      </c>
      <c r="C30" s="256" t="s">
        <v>584</v>
      </c>
      <c r="D30" s="252" t="s">
        <v>228</v>
      </c>
      <c r="E30" s="243">
        <v>0.003</v>
      </c>
      <c r="F30" s="41"/>
      <c r="G30" s="41"/>
      <c r="H30" s="244"/>
      <c r="I30" s="244"/>
      <c r="J30" s="244"/>
      <c r="K30" s="244"/>
      <c r="L30" s="256"/>
      <c r="M30" s="256"/>
      <c r="N30" s="256"/>
      <c r="O30" s="256"/>
      <c r="P30" s="256"/>
      <c r="Q30" s="257">
        <f t="shared" si="0"/>
        <v>0.003</v>
      </c>
    </row>
    <row r="31" spans="1:17" ht="15">
      <c r="A31" s="248" t="s">
        <v>296</v>
      </c>
      <c r="B31" s="245" t="s">
        <v>297</v>
      </c>
      <c r="C31" s="252" t="s">
        <v>228</v>
      </c>
      <c r="D31" s="253" t="s">
        <v>413</v>
      </c>
      <c r="E31" s="243"/>
      <c r="F31" s="41"/>
      <c r="G31" s="41"/>
      <c r="H31" s="244"/>
      <c r="I31" s="244">
        <v>0.15</v>
      </c>
      <c r="J31" s="244"/>
      <c r="K31" s="244"/>
      <c r="L31" s="256"/>
      <c r="M31" s="256"/>
      <c r="N31" s="256"/>
      <c r="O31" s="256"/>
      <c r="P31" s="256"/>
      <c r="Q31" s="257">
        <f t="shared" si="0"/>
        <v>0.15</v>
      </c>
    </row>
    <row r="32" spans="1:17" ht="25.5">
      <c r="A32" s="251" t="s">
        <v>418</v>
      </c>
      <c r="B32" s="245" t="s">
        <v>298</v>
      </c>
      <c r="C32" s="252" t="s">
        <v>228</v>
      </c>
      <c r="D32" s="253" t="s">
        <v>413</v>
      </c>
      <c r="E32" s="243"/>
      <c r="F32" s="41"/>
      <c r="G32" s="41"/>
      <c r="H32" s="244"/>
      <c r="I32" s="244">
        <v>0.8</v>
      </c>
      <c r="J32" s="244"/>
      <c r="K32" s="244"/>
      <c r="L32" s="256"/>
      <c r="M32" s="256"/>
      <c r="N32" s="256"/>
      <c r="O32" s="256"/>
      <c r="P32" s="256">
        <v>0.193</v>
      </c>
      <c r="Q32" s="257">
        <f t="shared" si="0"/>
        <v>0.9930000000000001</v>
      </c>
    </row>
    <row r="33" spans="1:17" ht="15">
      <c r="A33" s="251" t="s">
        <v>585</v>
      </c>
      <c r="B33" s="245" t="s">
        <v>586</v>
      </c>
      <c r="C33" s="252" t="s">
        <v>228</v>
      </c>
      <c r="D33" s="253" t="s">
        <v>413</v>
      </c>
      <c r="E33" s="243"/>
      <c r="F33" s="41"/>
      <c r="G33" s="41"/>
      <c r="H33" s="244"/>
      <c r="I33" s="244"/>
      <c r="J33" s="244"/>
      <c r="K33" s="244"/>
      <c r="L33" s="256"/>
      <c r="M33" s="256"/>
      <c r="N33" s="256"/>
      <c r="O33" s="256"/>
      <c r="P33" s="256">
        <v>0.08</v>
      </c>
      <c r="Q33" s="257">
        <f t="shared" si="0"/>
        <v>0.08</v>
      </c>
    </row>
    <row r="34" spans="1:17" ht="15">
      <c r="A34" s="248" t="s">
        <v>299</v>
      </c>
      <c r="B34" s="240" t="s">
        <v>300</v>
      </c>
      <c r="C34" s="252" t="s">
        <v>228</v>
      </c>
      <c r="D34" s="253" t="s">
        <v>413</v>
      </c>
      <c r="E34" s="243"/>
      <c r="F34" s="41"/>
      <c r="G34" s="41"/>
      <c r="H34" s="244">
        <v>0.48</v>
      </c>
      <c r="I34" s="244"/>
      <c r="J34" s="244"/>
      <c r="K34" s="244"/>
      <c r="L34" s="256"/>
      <c r="M34" s="256"/>
      <c r="N34" s="256"/>
      <c r="O34" s="256"/>
      <c r="P34" s="256"/>
      <c r="Q34" s="257">
        <f t="shared" si="0"/>
        <v>0.48</v>
      </c>
    </row>
    <row r="35" spans="1:17" ht="24">
      <c r="A35" s="246" t="s">
        <v>301</v>
      </c>
      <c r="B35" s="245" t="s">
        <v>302</v>
      </c>
      <c r="C35" s="256" t="s">
        <v>584</v>
      </c>
      <c r="D35" s="252" t="s">
        <v>228</v>
      </c>
      <c r="E35" s="244"/>
      <c r="F35" s="41"/>
      <c r="G35" s="41"/>
      <c r="H35" s="244"/>
      <c r="I35" s="244">
        <v>0.06</v>
      </c>
      <c r="J35" s="244"/>
      <c r="K35" s="244"/>
      <c r="L35" s="256"/>
      <c r="M35" s="256"/>
      <c r="N35" s="256"/>
      <c r="O35" s="256"/>
      <c r="P35" s="256"/>
      <c r="Q35" s="257">
        <f t="shared" si="0"/>
        <v>0.06</v>
      </c>
    </row>
    <row r="36" spans="1:17" ht="24">
      <c r="A36" s="246" t="s">
        <v>303</v>
      </c>
      <c r="B36" s="247" t="s">
        <v>304</v>
      </c>
      <c r="C36" s="256" t="s">
        <v>584</v>
      </c>
      <c r="D36" s="252" t="s">
        <v>228</v>
      </c>
      <c r="E36" s="244"/>
      <c r="F36" s="41"/>
      <c r="G36" s="41"/>
      <c r="H36" s="244"/>
      <c r="I36" s="244">
        <v>0.46</v>
      </c>
      <c r="J36" s="244"/>
      <c r="K36" s="244"/>
      <c r="L36" s="256"/>
      <c r="M36" s="256"/>
      <c r="N36" s="256"/>
      <c r="O36" s="256"/>
      <c r="P36" s="256"/>
      <c r="Q36" s="257">
        <f t="shared" si="0"/>
        <v>0.46</v>
      </c>
    </row>
    <row r="37" spans="1:17" ht="15">
      <c r="A37" s="255"/>
      <c r="B37" s="255"/>
      <c r="C37" s="255"/>
      <c r="D37" s="255"/>
      <c r="E37" s="255"/>
      <c r="F37" s="255"/>
      <c r="G37" s="255"/>
      <c r="H37" s="255"/>
      <c r="I37" s="255"/>
      <c r="J37" s="255"/>
      <c r="K37" s="255"/>
      <c r="L37" s="255"/>
      <c r="M37" s="255"/>
      <c r="N37" s="255"/>
      <c r="O37" s="255"/>
      <c r="P37" s="255"/>
      <c r="Q37" s="254">
        <f>SUM(Q19:Q36)</f>
        <v>50.57600000000001</v>
      </c>
    </row>
    <row r="38" spans="1:10" ht="15">
      <c r="A38" s="2" t="s">
        <v>75</v>
      </c>
      <c r="C38" s="43"/>
      <c r="D38" s="43"/>
      <c r="E38" s="43"/>
      <c r="F38" s="43"/>
      <c r="G38" s="43"/>
      <c r="H38" s="43"/>
      <c r="I38" s="43"/>
      <c r="J38" s="43"/>
    </row>
    <row r="39" spans="3:10" ht="15">
      <c r="C39" s="43"/>
      <c r="D39" s="43"/>
      <c r="E39" s="43"/>
      <c r="F39" s="43"/>
      <c r="G39" s="43"/>
      <c r="H39" s="43"/>
      <c r="I39" s="43"/>
      <c r="J39" s="43"/>
    </row>
    <row r="40" spans="3:10" ht="15">
      <c r="C40" s="43"/>
      <c r="D40" s="43"/>
      <c r="E40" s="43"/>
      <c r="F40" s="43"/>
      <c r="G40" s="43"/>
      <c r="H40" s="43"/>
      <c r="I40" s="43"/>
      <c r="J40" s="43"/>
    </row>
    <row r="41" spans="1:10" ht="15">
      <c r="A41" s="3"/>
      <c r="C41" s="43"/>
      <c r="D41" s="43"/>
      <c r="E41" s="43"/>
      <c r="F41" s="43"/>
      <c r="G41" s="43"/>
      <c r="H41" s="43"/>
      <c r="I41" s="43"/>
      <c r="J41" s="43"/>
    </row>
    <row r="42" spans="3:10" ht="15">
      <c r="C42" s="43"/>
      <c r="D42" s="43"/>
      <c r="E42" s="43"/>
      <c r="F42" s="43"/>
      <c r="G42" s="43"/>
      <c r="H42" s="43"/>
      <c r="I42" s="43"/>
      <c r="J42" s="43"/>
    </row>
    <row r="43" spans="3:10" ht="15">
      <c r="C43" s="43"/>
      <c r="D43" s="43"/>
      <c r="E43" s="43"/>
      <c r="F43" s="43"/>
      <c r="G43" s="43"/>
      <c r="H43" s="43"/>
      <c r="I43" s="43"/>
      <c r="J43" s="43"/>
    </row>
    <row r="44" spans="3:10" ht="15">
      <c r="C44" s="43"/>
      <c r="D44" s="43"/>
      <c r="E44" s="43"/>
      <c r="F44" s="43"/>
      <c r="G44" s="43"/>
      <c r="H44" s="43"/>
      <c r="I44" s="43"/>
      <c r="J44" s="43"/>
    </row>
    <row r="45" spans="4:9" ht="15">
      <c r="D45" s="43"/>
      <c r="E45" s="43"/>
      <c r="F45" s="43"/>
      <c r="G45" s="43"/>
      <c r="H45" s="43"/>
      <c r="I45" s="43"/>
    </row>
    <row r="46" spans="4:9" ht="15">
      <c r="D46" s="43"/>
      <c r="E46" s="43"/>
      <c r="F46" s="43"/>
      <c r="G46" s="43"/>
      <c r="H46" s="43"/>
      <c r="I46" s="43"/>
    </row>
    <row r="47" spans="4:9" ht="15">
      <c r="D47" s="43"/>
      <c r="E47" s="43"/>
      <c r="F47" s="43"/>
      <c r="G47" s="43"/>
      <c r="H47" s="43"/>
      <c r="I47" s="43"/>
    </row>
    <row r="48" spans="4:9" ht="15">
      <c r="D48" s="43"/>
      <c r="E48" s="43"/>
      <c r="F48" s="43"/>
      <c r="G48" s="43"/>
      <c r="H48" s="43"/>
      <c r="I48" s="43"/>
    </row>
    <row r="49" spans="4:9" ht="15">
      <c r="D49" s="43"/>
      <c r="E49" s="43"/>
      <c r="F49" s="43"/>
      <c r="G49" s="43"/>
      <c r="H49" s="43"/>
      <c r="I49" s="43"/>
    </row>
    <row r="50" spans="4:9" ht="15">
      <c r="D50" s="43"/>
      <c r="E50" s="43"/>
      <c r="F50" s="43"/>
      <c r="G50" s="43"/>
      <c r="H50" s="43"/>
      <c r="I50" s="43"/>
    </row>
    <row r="51" spans="4:9" ht="15">
      <c r="D51" s="43"/>
      <c r="E51" s="43"/>
      <c r="F51" s="43"/>
      <c r="G51" s="43"/>
      <c r="H51" s="43"/>
      <c r="I51" s="43"/>
    </row>
    <row r="52" spans="4:9" ht="15">
      <c r="D52" s="43"/>
      <c r="E52" s="43"/>
      <c r="F52" s="43"/>
      <c r="G52" s="43"/>
      <c r="H52" s="43"/>
      <c r="I52" s="43"/>
    </row>
    <row r="53" spans="4:9" ht="15">
      <c r="D53" s="43"/>
      <c r="E53" s="43"/>
      <c r="F53" s="43"/>
      <c r="G53" s="43"/>
      <c r="H53" s="43"/>
      <c r="I53" s="43"/>
    </row>
    <row r="54" spans="4:9" ht="15">
      <c r="D54" s="43"/>
      <c r="E54" s="43"/>
      <c r="F54" s="43"/>
      <c r="G54" s="43"/>
      <c r="H54" s="43"/>
      <c r="I54" s="43"/>
    </row>
    <row r="55" spans="4:9" ht="15">
      <c r="D55" s="43"/>
      <c r="E55" s="43"/>
      <c r="F55" s="43"/>
      <c r="G55" s="43"/>
      <c r="H55" s="43"/>
      <c r="I55" s="43"/>
    </row>
    <row r="56" spans="4:9" ht="15">
      <c r="D56" s="43"/>
      <c r="E56" s="43"/>
      <c r="F56" s="43"/>
      <c r="G56" s="43"/>
      <c r="H56" s="43"/>
      <c r="I56" s="43"/>
    </row>
    <row r="57" spans="4:9" ht="15">
      <c r="D57" s="43"/>
      <c r="E57" s="43"/>
      <c r="F57" s="43"/>
      <c r="G57" s="43"/>
      <c r="H57" s="43"/>
      <c r="I57" s="43"/>
    </row>
    <row r="58" spans="4:9" ht="15">
      <c r="D58" s="43"/>
      <c r="E58" s="43"/>
      <c r="F58" s="43"/>
      <c r="G58" s="43"/>
      <c r="H58" s="43"/>
      <c r="I58" s="43"/>
    </row>
    <row r="59" spans="4:9" ht="15">
      <c r="D59" s="43"/>
      <c r="E59" s="43"/>
      <c r="F59" s="43"/>
      <c r="G59" s="43"/>
      <c r="H59" s="43"/>
      <c r="I59" s="43"/>
    </row>
    <row r="60" spans="4:9" ht="15">
      <c r="D60" s="43"/>
      <c r="E60" s="43"/>
      <c r="F60" s="43"/>
      <c r="G60" s="43"/>
      <c r="H60" s="43"/>
      <c r="I60" s="43"/>
    </row>
    <row r="61" spans="4:9" ht="15">
      <c r="D61" s="43"/>
      <c r="E61" s="43"/>
      <c r="F61" s="43"/>
      <c r="G61" s="43"/>
      <c r="H61" s="43"/>
      <c r="I61" s="43"/>
    </row>
    <row r="62" spans="4:9" ht="15">
      <c r="D62" s="43"/>
      <c r="E62" s="43"/>
      <c r="F62" s="43"/>
      <c r="G62" s="43"/>
      <c r="H62" s="43"/>
      <c r="I62" s="43"/>
    </row>
    <row r="63" spans="4:9" ht="15">
      <c r="D63" s="43"/>
      <c r="E63" s="43"/>
      <c r="F63" s="43"/>
      <c r="G63" s="43"/>
      <c r="H63" s="43"/>
      <c r="I63" s="43"/>
    </row>
    <row r="64" spans="4:9" ht="15">
      <c r="D64" s="43"/>
      <c r="E64" s="43"/>
      <c r="F64" s="43"/>
      <c r="G64" s="43"/>
      <c r="H64" s="43"/>
      <c r="I64" s="43"/>
    </row>
    <row r="65" spans="4:9" ht="15">
      <c r="D65" s="43"/>
      <c r="E65" s="43"/>
      <c r="F65" s="43"/>
      <c r="G65" s="43"/>
      <c r="H65" s="43"/>
      <c r="I65" s="43"/>
    </row>
    <row r="66" spans="4:9" ht="15">
      <c r="D66" s="43"/>
      <c r="E66" s="43"/>
      <c r="F66" s="43"/>
      <c r="G66" s="43"/>
      <c r="H66" s="43"/>
      <c r="I66" s="43"/>
    </row>
    <row r="67" spans="4:9" ht="15">
      <c r="D67" s="43"/>
      <c r="E67" s="43"/>
      <c r="F67" s="43"/>
      <c r="G67" s="43"/>
      <c r="H67" s="43"/>
      <c r="I67" s="43"/>
    </row>
    <row r="68" spans="4:9" ht="15">
      <c r="D68" s="43"/>
      <c r="E68" s="43"/>
      <c r="F68" s="43"/>
      <c r="G68" s="43"/>
      <c r="H68" s="43"/>
      <c r="I68" s="43"/>
    </row>
    <row r="69" spans="4:9" ht="15">
      <c r="D69" s="43"/>
      <c r="E69" s="43"/>
      <c r="F69" s="43"/>
      <c r="G69" s="43"/>
      <c r="H69" s="43"/>
      <c r="I69" s="43"/>
    </row>
    <row r="70" spans="4:9" ht="15">
      <c r="D70" s="43"/>
      <c r="E70" s="43"/>
      <c r="F70" s="43"/>
      <c r="G70" s="43"/>
      <c r="H70" s="43"/>
      <c r="I70" s="43"/>
    </row>
    <row r="71" spans="4:9" ht="15">
      <c r="D71" s="43"/>
      <c r="E71" s="43"/>
      <c r="F71" s="43"/>
      <c r="G71" s="43"/>
      <c r="H71" s="43"/>
      <c r="I71" s="43"/>
    </row>
    <row r="72" spans="4:9" ht="15">
      <c r="D72" s="43"/>
      <c r="E72" s="43"/>
      <c r="F72" s="43"/>
      <c r="G72" s="43"/>
      <c r="H72" s="43"/>
      <c r="I72" s="43"/>
    </row>
    <row r="73" spans="4:9" ht="15">
      <c r="D73" s="43"/>
      <c r="E73" s="43"/>
      <c r="F73" s="43"/>
      <c r="G73" s="43"/>
      <c r="H73" s="43"/>
      <c r="I73" s="43"/>
    </row>
    <row r="74" spans="4:9" ht="15">
      <c r="D74" s="43"/>
      <c r="E74" s="43"/>
      <c r="F74" s="43"/>
      <c r="G74" s="43"/>
      <c r="H74" s="43"/>
      <c r="I74" s="43"/>
    </row>
    <row r="75" spans="4:9" ht="15">
      <c r="D75" s="43"/>
      <c r="E75" s="43"/>
      <c r="F75" s="43"/>
      <c r="G75" s="43"/>
      <c r="H75" s="43"/>
      <c r="I75" s="43"/>
    </row>
    <row r="76" spans="4:9" ht="15">
      <c r="D76" s="43"/>
      <c r="E76" s="43"/>
      <c r="F76" s="43"/>
      <c r="G76" s="43"/>
      <c r="H76" s="43"/>
      <c r="I76" s="43"/>
    </row>
    <row r="77" spans="4:9" ht="15">
      <c r="D77" s="43"/>
      <c r="E77" s="43"/>
      <c r="F77" s="43"/>
      <c r="G77" s="43"/>
      <c r="H77" s="43"/>
      <c r="I77" s="43"/>
    </row>
    <row r="78" spans="4:9" ht="15">
      <c r="D78" s="43"/>
      <c r="E78" s="43"/>
      <c r="F78" s="43"/>
      <c r="G78" s="43"/>
      <c r="H78" s="43"/>
      <c r="I78" s="43"/>
    </row>
    <row r="79" spans="4:9" ht="15">
      <c r="D79" s="43"/>
      <c r="E79" s="43"/>
      <c r="F79" s="43"/>
      <c r="G79" s="43"/>
      <c r="H79" s="43"/>
      <c r="I79" s="43"/>
    </row>
    <row r="80" spans="4:9" ht="15">
      <c r="D80" s="43"/>
      <c r="E80" s="43"/>
      <c r="F80" s="43"/>
      <c r="G80" s="43"/>
      <c r="H80" s="43"/>
      <c r="I80" s="43"/>
    </row>
    <row r="81" spans="4:9" ht="15">
      <c r="D81" s="43"/>
      <c r="E81" s="43"/>
      <c r="F81" s="43"/>
      <c r="G81" s="43"/>
      <c r="H81" s="43"/>
      <c r="I81" s="43"/>
    </row>
    <row r="82" spans="4:9" ht="15">
      <c r="D82" s="43"/>
      <c r="E82" s="43"/>
      <c r="F82" s="43"/>
      <c r="G82" s="43"/>
      <c r="H82" s="43"/>
      <c r="I82" s="43"/>
    </row>
    <row r="83" spans="4:9" ht="15">
      <c r="D83" s="43"/>
      <c r="E83" s="43"/>
      <c r="F83" s="43"/>
      <c r="G83" s="43"/>
      <c r="H83" s="43"/>
      <c r="I83" s="43"/>
    </row>
    <row r="84" spans="4:9" ht="15">
      <c r="D84" s="43"/>
      <c r="E84" s="43"/>
      <c r="F84" s="43"/>
      <c r="G84" s="43"/>
      <c r="H84" s="43"/>
      <c r="I84" s="43"/>
    </row>
    <row r="85" spans="4:9" ht="15">
      <c r="D85" s="43"/>
      <c r="E85" s="43"/>
      <c r="F85" s="43"/>
      <c r="G85" s="43"/>
      <c r="H85" s="43"/>
      <c r="I85" s="43"/>
    </row>
    <row r="86" spans="4:9" ht="15">
      <c r="D86" s="43"/>
      <c r="E86" s="43"/>
      <c r="F86" s="43"/>
      <c r="G86" s="43"/>
      <c r="H86" s="43"/>
      <c r="I86" s="43"/>
    </row>
    <row r="87" spans="4:9" ht="15">
      <c r="D87" s="43"/>
      <c r="E87" s="43"/>
      <c r="F87" s="43"/>
      <c r="G87" s="43"/>
      <c r="H87" s="43"/>
      <c r="I87" s="43"/>
    </row>
    <row r="88" spans="4:9" ht="15">
      <c r="D88" s="43"/>
      <c r="E88" s="43"/>
      <c r="F88" s="43"/>
      <c r="G88" s="43"/>
      <c r="H88" s="43"/>
      <c r="I88" s="43"/>
    </row>
    <row r="89" spans="4:9" ht="15">
      <c r="D89" s="43"/>
      <c r="E89" s="43"/>
      <c r="F89" s="43"/>
      <c r="G89" s="43"/>
      <c r="H89" s="43"/>
      <c r="I89" s="43"/>
    </row>
    <row r="90" spans="4:9" ht="15">
      <c r="D90" s="43"/>
      <c r="E90" s="43"/>
      <c r="F90" s="43"/>
      <c r="G90" s="43"/>
      <c r="H90" s="43"/>
      <c r="I90" s="43"/>
    </row>
    <row r="91" spans="4:9" ht="15">
      <c r="D91" s="43"/>
      <c r="E91" s="43"/>
      <c r="F91" s="43"/>
      <c r="G91" s="43"/>
      <c r="H91" s="43"/>
      <c r="I91" s="43"/>
    </row>
    <row r="92" spans="4:9" ht="15">
      <c r="D92" s="43"/>
      <c r="E92" s="43"/>
      <c r="F92" s="43"/>
      <c r="G92" s="43"/>
      <c r="H92" s="43"/>
      <c r="I92" s="43"/>
    </row>
    <row r="93" spans="4:9" ht="15">
      <c r="D93" s="43"/>
      <c r="E93" s="43"/>
      <c r="F93" s="43"/>
      <c r="G93" s="43"/>
      <c r="H93" s="43"/>
      <c r="I93" s="43"/>
    </row>
    <row r="94" spans="4:9" ht="15">
      <c r="D94" s="43"/>
      <c r="E94" s="43"/>
      <c r="F94" s="43"/>
      <c r="G94" s="43"/>
      <c r="H94" s="43"/>
      <c r="I94" s="43"/>
    </row>
    <row r="95" spans="4:9" ht="15">
      <c r="D95" s="43"/>
      <c r="E95" s="43"/>
      <c r="F95" s="43"/>
      <c r="G95" s="43"/>
      <c r="H95" s="43"/>
      <c r="I95" s="43"/>
    </row>
    <row r="96" spans="4:9" ht="15">
      <c r="D96" s="43"/>
      <c r="E96" s="43"/>
      <c r="F96" s="43"/>
      <c r="G96" s="43"/>
      <c r="H96" s="43"/>
      <c r="I96" s="43"/>
    </row>
    <row r="97" spans="4:9" ht="15">
      <c r="D97" s="43"/>
      <c r="E97" s="43"/>
      <c r="F97" s="43"/>
      <c r="G97" s="43"/>
      <c r="H97" s="43"/>
      <c r="I97" s="43"/>
    </row>
    <row r="98" spans="4:9" ht="15">
      <c r="D98" s="43"/>
      <c r="E98" s="43"/>
      <c r="F98" s="43"/>
      <c r="G98" s="43"/>
      <c r="H98" s="43"/>
      <c r="I98" s="43"/>
    </row>
    <row r="99" spans="4:9" ht="15">
      <c r="D99" s="43"/>
      <c r="E99" s="43"/>
      <c r="F99" s="43"/>
      <c r="G99" s="43"/>
      <c r="H99" s="43"/>
      <c r="I99" s="43"/>
    </row>
    <row r="100" spans="4:9" ht="15">
      <c r="D100" s="43"/>
      <c r="E100" s="43"/>
      <c r="F100" s="43"/>
      <c r="G100" s="43"/>
      <c r="H100" s="43"/>
      <c r="I100" s="43"/>
    </row>
    <row r="101" spans="4:9" ht="15">
      <c r="D101" s="43"/>
      <c r="E101" s="43"/>
      <c r="F101" s="43"/>
      <c r="G101" s="43"/>
      <c r="H101" s="43"/>
      <c r="I101" s="43"/>
    </row>
    <row r="102" spans="4:9" ht="15">
      <c r="D102" s="43"/>
      <c r="E102" s="43"/>
      <c r="F102" s="43"/>
      <c r="G102" s="43"/>
      <c r="H102" s="43"/>
      <c r="I102" s="43"/>
    </row>
    <row r="103" spans="4:9" ht="15">
      <c r="D103" s="43"/>
      <c r="E103" s="43"/>
      <c r="F103" s="43"/>
      <c r="G103" s="43"/>
      <c r="H103" s="43"/>
      <c r="I103" s="43"/>
    </row>
    <row r="104" spans="4:9" ht="15">
      <c r="D104" s="43"/>
      <c r="E104" s="43"/>
      <c r="F104" s="43"/>
      <c r="G104" s="43"/>
      <c r="H104" s="43"/>
      <c r="I104" s="43"/>
    </row>
    <row r="105" spans="4:9" ht="15">
      <c r="D105" s="43"/>
      <c r="E105" s="43"/>
      <c r="F105" s="43"/>
      <c r="G105" s="43"/>
      <c r="H105" s="43"/>
      <c r="I105" s="43"/>
    </row>
    <row r="106" spans="4:9" ht="15">
      <c r="D106" s="43"/>
      <c r="E106" s="43"/>
      <c r="F106" s="43"/>
      <c r="G106" s="43"/>
      <c r="H106" s="43"/>
      <c r="I106" s="43"/>
    </row>
    <row r="107" spans="4:9" ht="15">
      <c r="D107" s="43"/>
      <c r="E107" s="43"/>
      <c r="F107" s="43"/>
      <c r="G107" s="43"/>
      <c r="H107" s="43"/>
      <c r="I107" s="43"/>
    </row>
    <row r="108" spans="4:9" ht="15">
      <c r="D108" s="43"/>
      <c r="E108" s="43"/>
      <c r="F108" s="43"/>
      <c r="G108" s="43"/>
      <c r="H108" s="43"/>
      <c r="I108" s="43"/>
    </row>
    <row r="109" spans="4:9" ht="15">
      <c r="D109" s="43"/>
      <c r="E109" s="43"/>
      <c r="F109" s="43"/>
      <c r="G109" s="43"/>
      <c r="H109" s="43"/>
      <c r="I109" s="43"/>
    </row>
    <row r="110" spans="4:9" ht="15">
      <c r="D110" s="43"/>
      <c r="E110" s="43"/>
      <c r="F110" s="43"/>
      <c r="G110" s="43"/>
      <c r="H110" s="43"/>
      <c r="I110" s="43"/>
    </row>
    <row r="111" spans="4:9" ht="15">
      <c r="D111" s="43"/>
      <c r="E111" s="43"/>
      <c r="F111" s="43"/>
      <c r="G111" s="43"/>
      <c r="H111" s="43"/>
      <c r="I111" s="43"/>
    </row>
    <row r="112" spans="4:9" ht="15">
      <c r="D112" s="43"/>
      <c r="E112" s="43"/>
      <c r="F112" s="43"/>
      <c r="G112" s="43"/>
      <c r="H112" s="43"/>
      <c r="I112" s="43"/>
    </row>
    <row r="113" spans="4:9" ht="15">
      <c r="D113" s="43"/>
      <c r="E113" s="43"/>
      <c r="F113" s="43"/>
      <c r="G113" s="43"/>
      <c r="H113" s="43"/>
      <c r="I113" s="43"/>
    </row>
    <row r="114" spans="4:9" ht="15">
      <c r="D114" s="43"/>
      <c r="E114" s="43"/>
      <c r="F114" s="43"/>
      <c r="G114" s="43"/>
      <c r="H114" s="43"/>
      <c r="I114" s="43"/>
    </row>
    <row r="115" spans="4:9" ht="15">
      <c r="D115" s="43"/>
      <c r="E115" s="43"/>
      <c r="F115" s="43"/>
      <c r="G115" s="43"/>
      <c r="H115" s="43"/>
      <c r="I115" s="43"/>
    </row>
    <row r="116" spans="4:9" ht="15">
      <c r="D116" s="43"/>
      <c r="E116" s="43"/>
      <c r="F116" s="43"/>
      <c r="G116" s="43"/>
      <c r="H116" s="43"/>
      <c r="I116" s="43"/>
    </row>
    <row r="117" spans="4:9" ht="15">
      <c r="D117" s="43"/>
      <c r="E117" s="43"/>
      <c r="F117" s="43"/>
      <c r="G117" s="43"/>
      <c r="H117" s="43"/>
      <c r="I117" s="43"/>
    </row>
    <row r="118" spans="4:9" ht="15">
      <c r="D118" s="43"/>
      <c r="E118" s="43"/>
      <c r="F118" s="43"/>
      <c r="G118" s="43"/>
      <c r="H118" s="43"/>
      <c r="I118" s="43"/>
    </row>
    <row r="119" spans="4:9" ht="15">
      <c r="D119" s="43"/>
      <c r="E119" s="43"/>
      <c r="F119" s="43"/>
      <c r="G119" s="43"/>
      <c r="H119" s="43"/>
      <c r="I119" s="43"/>
    </row>
    <row r="120" spans="4:9" ht="15">
      <c r="D120" s="43"/>
      <c r="E120" s="43"/>
      <c r="F120" s="43"/>
      <c r="G120" s="43"/>
      <c r="H120" s="43"/>
      <c r="I120" s="43"/>
    </row>
    <row r="121" spans="4:9" ht="15">
      <c r="D121" s="43"/>
      <c r="E121" s="43"/>
      <c r="F121" s="43"/>
      <c r="G121" s="43"/>
      <c r="H121" s="43"/>
      <c r="I121" s="43"/>
    </row>
    <row r="122" spans="4:9" ht="15">
      <c r="D122" s="43"/>
      <c r="E122" s="43"/>
      <c r="F122" s="43"/>
      <c r="G122" s="43"/>
      <c r="H122" s="43"/>
      <c r="I122" s="43"/>
    </row>
    <row r="123" spans="4:9" ht="15">
      <c r="D123" s="43"/>
      <c r="E123" s="43"/>
      <c r="F123" s="43"/>
      <c r="G123" s="43"/>
      <c r="H123" s="43"/>
      <c r="I123" s="43"/>
    </row>
    <row r="124" spans="4:9" ht="15">
      <c r="D124" s="43"/>
      <c r="E124" s="43"/>
      <c r="F124" s="43"/>
      <c r="G124" s="43"/>
      <c r="H124" s="43"/>
      <c r="I124" s="43"/>
    </row>
    <row r="125" spans="4:9" ht="15">
      <c r="D125" s="43"/>
      <c r="E125" s="43"/>
      <c r="F125" s="43"/>
      <c r="G125" s="43"/>
      <c r="H125" s="43"/>
      <c r="I125" s="43"/>
    </row>
    <row r="126" spans="4:9" ht="15">
      <c r="D126" s="43"/>
      <c r="E126" s="43"/>
      <c r="F126" s="43"/>
      <c r="G126" s="43"/>
      <c r="H126" s="43"/>
      <c r="I126" s="43"/>
    </row>
    <row r="127" spans="4:9" ht="15">
      <c r="D127" s="43"/>
      <c r="E127" s="43"/>
      <c r="F127" s="43"/>
      <c r="G127" s="43"/>
      <c r="H127" s="43"/>
      <c r="I127" s="43"/>
    </row>
    <row r="128" spans="4:9" ht="15">
      <c r="D128" s="43"/>
      <c r="E128" s="43"/>
      <c r="F128" s="43"/>
      <c r="G128" s="43"/>
      <c r="H128" s="43"/>
      <c r="I128" s="43"/>
    </row>
    <row r="129" spans="4:9" ht="15">
      <c r="D129" s="43"/>
      <c r="E129" s="43"/>
      <c r="F129" s="43"/>
      <c r="G129" s="43"/>
      <c r="H129" s="43"/>
      <c r="I129" s="43"/>
    </row>
    <row r="130" spans="4:9" ht="15">
      <c r="D130" s="43"/>
      <c r="E130" s="43"/>
      <c r="F130" s="43"/>
      <c r="G130" s="43"/>
      <c r="H130" s="43"/>
      <c r="I130" s="43"/>
    </row>
    <row r="131" spans="4:9" ht="15">
      <c r="D131" s="43"/>
      <c r="E131" s="43"/>
      <c r="F131" s="43"/>
      <c r="G131" s="43"/>
      <c r="H131" s="43"/>
      <c r="I131" s="43"/>
    </row>
    <row r="132" spans="4:9" ht="15">
      <c r="D132" s="43"/>
      <c r="E132" s="43"/>
      <c r="F132" s="43"/>
      <c r="G132" s="43"/>
      <c r="H132" s="43"/>
      <c r="I132" s="43"/>
    </row>
    <row r="133" spans="4:9" ht="15">
      <c r="D133" s="43"/>
      <c r="E133" s="43"/>
      <c r="F133" s="43"/>
      <c r="G133" s="43"/>
      <c r="H133" s="43"/>
      <c r="I133" s="43"/>
    </row>
    <row r="134" spans="4:9" ht="15">
      <c r="D134" s="43"/>
      <c r="E134" s="43"/>
      <c r="F134" s="43"/>
      <c r="G134" s="43"/>
      <c r="H134" s="43"/>
      <c r="I134" s="43"/>
    </row>
    <row r="135" spans="4:9" ht="15">
      <c r="D135" s="43"/>
      <c r="E135" s="43"/>
      <c r="F135" s="43"/>
      <c r="G135" s="43"/>
      <c r="H135" s="43"/>
      <c r="I135" s="43"/>
    </row>
    <row r="136" spans="4:9" ht="15">
      <c r="D136" s="43"/>
      <c r="E136" s="43"/>
      <c r="F136" s="43"/>
      <c r="G136" s="43"/>
      <c r="H136" s="43"/>
      <c r="I136" s="43"/>
    </row>
    <row r="137" spans="4:9" ht="15">
      <c r="D137" s="43"/>
      <c r="E137" s="43"/>
      <c r="F137" s="43"/>
      <c r="G137" s="43"/>
      <c r="H137" s="43"/>
      <c r="I137" s="43"/>
    </row>
    <row r="138" spans="4:9" ht="15">
      <c r="D138" s="43"/>
      <c r="E138" s="43"/>
      <c r="F138" s="43"/>
      <c r="G138" s="43"/>
      <c r="H138" s="43"/>
      <c r="I138" s="43"/>
    </row>
    <row r="139" spans="4:9" ht="15">
      <c r="D139" s="43"/>
      <c r="E139" s="43"/>
      <c r="F139" s="43"/>
      <c r="G139" s="43"/>
      <c r="H139" s="43"/>
      <c r="I139" s="43"/>
    </row>
    <row r="140" spans="4:9" ht="15">
      <c r="D140" s="43"/>
      <c r="E140" s="43"/>
      <c r="F140" s="43"/>
      <c r="G140" s="43"/>
      <c r="H140" s="43"/>
      <c r="I140" s="43"/>
    </row>
    <row r="141" spans="4:9" ht="15">
      <c r="D141" s="43"/>
      <c r="E141" s="43"/>
      <c r="F141" s="43"/>
      <c r="G141" s="43"/>
      <c r="H141" s="43"/>
      <c r="I141" s="43"/>
    </row>
    <row r="142" spans="4:9" ht="15">
      <c r="D142" s="43"/>
      <c r="E142" s="43"/>
      <c r="F142" s="43"/>
      <c r="G142" s="43"/>
      <c r="H142" s="43"/>
      <c r="I142" s="43"/>
    </row>
    <row r="143" spans="4:9" ht="15">
      <c r="D143" s="43"/>
      <c r="E143" s="43"/>
      <c r="F143" s="43"/>
      <c r="G143" s="43"/>
      <c r="H143" s="43"/>
      <c r="I143" s="43"/>
    </row>
    <row r="144" spans="4:9" ht="15">
      <c r="D144" s="43"/>
      <c r="E144" s="43"/>
      <c r="F144" s="43"/>
      <c r="G144" s="43"/>
      <c r="H144" s="43"/>
      <c r="I144" s="43"/>
    </row>
    <row r="145" spans="4:9" ht="15">
      <c r="D145" s="43"/>
      <c r="E145" s="43"/>
      <c r="F145" s="43"/>
      <c r="G145" s="43"/>
      <c r="H145" s="43"/>
      <c r="I145" s="43"/>
    </row>
    <row r="146" spans="4:9" ht="15">
      <c r="D146" s="43"/>
      <c r="E146" s="43"/>
      <c r="F146" s="43"/>
      <c r="G146" s="43"/>
      <c r="H146" s="43"/>
      <c r="I146" s="43"/>
    </row>
    <row r="147" spans="4:9" ht="15">
      <c r="D147" s="43"/>
      <c r="E147" s="43"/>
      <c r="F147" s="43"/>
      <c r="G147" s="43"/>
      <c r="H147" s="43"/>
      <c r="I147" s="43"/>
    </row>
    <row r="148" spans="4:9" ht="15">
      <c r="D148" s="43"/>
      <c r="E148" s="43"/>
      <c r="F148" s="43"/>
      <c r="G148" s="43"/>
      <c r="H148" s="43"/>
      <c r="I148" s="43"/>
    </row>
    <row r="149" spans="4:9" ht="15">
      <c r="D149" s="43"/>
      <c r="E149" s="43"/>
      <c r="F149" s="43"/>
      <c r="G149" s="43"/>
      <c r="H149" s="43"/>
      <c r="I149" s="43"/>
    </row>
    <row r="150" spans="4:9" ht="15">
      <c r="D150" s="43"/>
      <c r="E150" s="43"/>
      <c r="F150" s="43"/>
      <c r="G150" s="43"/>
      <c r="H150" s="43"/>
      <c r="I150" s="43"/>
    </row>
    <row r="151" spans="4:9" ht="15">
      <c r="D151" s="43"/>
      <c r="E151" s="43"/>
      <c r="F151" s="43"/>
      <c r="G151" s="43"/>
      <c r="H151" s="43"/>
      <c r="I151" s="43"/>
    </row>
    <row r="152" spans="4:9" ht="15">
      <c r="D152" s="43"/>
      <c r="E152" s="43"/>
      <c r="F152" s="43"/>
      <c r="G152" s="43"/>
      <c r="H152" s="43"/>
      <c r="I152" s="43"/>
    </row>
    <row r="153" spans="4:9" ht="15">
      <c r="D153" s="43"/>
      <c r="E153" s="43"/>
      <c r="F153" s="43"/>
      <c r="G153" s="43"/>
      <c r="H153" s="43"/>
      <c r="I153" s="43"/>
    </row>
    <row r="154" spans="4:9" ht="15">
      <c r="D154" s="43"/>
      <c r="E154" s="43"/>
      <c r="F154" s="43"/>
      <c r="G154" s="43"/>
      <c r="H154" s="43"/>
      <c r="I154" s="43"/>
    </row>
    <row r="155" spans="4:9" ht="15">
      <c r="D155" s="43"/>
      <c r="E155" s="43"/>
      <c r="F155" s="43"/>
      <c r="G155" s="43"/>
      <c r="H155" s="43"/>
      <c r="I155" s="43"/>
    </row>
    <row r="156" spans="4:9" ht="15">
      <c r="D156" s="43"/>
      <c r="E156" s="43"/>
      <c r="F156" s="43"/>
      <c r="G156" s="43"/>
      <c r="H156" s="43"/>
      <c r="I156" s="43"/>
    </row>
    <row r="157" spans="4:9" ht="15">
      <c r="D157" s="43"/>
      <c r="E157" s="43"/>
      <c r="F157" s="43"/>
      <c r="G157" s="43"/>
      <c r="H157" s="43"/>
      <c r="I157" s="43"/>
    </row>
    <row r="158" spans="4:9" ht="15">
      <c r="D158" s="43"/>
      <c r="E158" s="43"/>
      <c r="F158" s="43"/>
      <c r="G158" s="43"/>
      <c r="H158" s="43"/>
      <c r="I158" s="43"/>
    </row>
    <row r="159" spans="4:9" ht="15">
      <c r="D159" s="43"/>
      <c r="E159" s="43"/>
      <c r="F159" s="43"/>
      <c r="G159" s="43"/>
      <c r="H159" s="43"/>
      <c r="I159" s="43"/>
    </row>
    <row r="160" spans="4:9" ht="15">
      <c r="D160" s="43"/>
      <c r="E160" s="43"/>
      <c r="F160" s="43"/>
      <c r="G160" s="43"/>
      <c r="H160" s="43"/>
      <c r="I160" s="43"/>
    </row>
    <row r="161" spans="4:9" ht="15">
      <c r="D161" s="43"/>
      <c r="E161" s="43"/>
      <c r="F161" s="43"/>
      <c r="G161" s="43"/>
      <c r="H161" s="43"/>
      <c r="I161" s="43"/>
    </row>
    <row r="162" spans="4:9" ht="15">
      <c r="D162" s="43"/>
      <c r="E162" s="43"/>
      <c r="F162" s="43"/>
      <c r="G162" s="43"/>
      <c r="H162" s="43"/>
      <c r="I162" s="43"/>
    </row>
    <row r="163" spans="4:9" ht="15">
      <c r="D163" s="43"/>
      <c r="E163" s="43"/>
      <c r="F163" s="43"/>
      <c r="G163" s="43"/>
      <c r="H163" s="43"/>
      <c r="I163" s="43"/>
    </row>
    <row r="164" spans="4:9" ht="15">
      <c r="D164" s="43"/>
      <c r="E164" s="43"/>
      <c r="F164" s="43"/>
      <c r="G164" s="43"/>
      <c r="H164" s="43"/>
      <c r="I164" s="43"/>
    </row>
    <row r="165" spans="4:9" ht="15">
      <c r="D165" s="43"/>
      <c r="E165" s="43"/>
      <c r="F165" s="43"/>
      <c r="G165" s="43"/>
      <c r="H165" s="43"/>
      <c r="I165" s="43"/>
    </row>
    <row r="166" spans="4:9" ht="15">
      <c r="D166" s="43"/>
      <c r="E166" s="43"/>
      <c r="F166" s="43"/>
      <c r="G166" s="43"/>
      <c r="H166" s="43"/>
      <c r="I166" s="43"/>
    </row>
    <row r="167" spans="4:9" ht="15">
      <c r="D167" s="43"/>
      <c r="E167" s="43"/>
      <c r="F167" s="43"/>
      <c r="G167" s="43"/>
      <c r="H167" s="43"/>
      <c r="I167" s="43"/>
    </row>
    <row r="168" spans="4:9" ht="15">
      <c r="D168" s="43"/>
      <c r="E168" s="43"/>
      <c r="F168" s="43"/>
      <c r="G168" s="43"/>
      <c r="H168" s="43"/>
      <c r="I168" s="43"/>
    </row>
    <row r="169" spans="4:9" ht="15">
      <c r="D169" s="43"/>
      <c r="E169" s="43"/>
      <c r="F169" s="43"/>
      <c r="G169" s="43"/>
      <c r="H169" s="43"/>
      <c r="I169" s="43"/>
    </row>
  </sheetData>
  <sheetProtection/>
  <mergeCells count="12">
    <mergeCell ref="A10:C10"/>
    <mergeCell ref="A1:N1"/>
    <mergeCell ref="A3:N3"/>
    <mergeCell ref="A5:N5"/>
    <mergeCell ref="A8:A9"/>
    <mergeCell ref="B8:B9"/>
    <mergeCell ref="C8:C9"/>
    <mergeCell ref="A15:N15"/>
    <mergeCell ref="A17:A18"/>
    <mergeCell ref="B17:B18"/>
    <mergeCell ref="C17:C18"/>
    <mergeCell ref="D17:D18"/>
  </mergeCells>
  <printOptions/>
  <pageMargins left="0.39370078740157505" right="0.39370078740157505" top="0.6893700787401581" bottom="0.6893700787401581" header="0.39370078740157505" footer="0.39370078740157505"/>
  <pageSetup fitToHeight="0" fitToWidth="0" horizontalDpi="600" verticalDpi="600" orientation="landscape" pageOrder="overThenDown" paperSize="9" r:id="rId1"/>
</worksheet>
</file>

<file path=xl/worksheets/sheet8.xml><?xml version="1.0" encoding="utf-8"?>
<worksheet xmlns="http://schemas.openxmlformats.org/spreadsheetml/2006/main" xmlns:r="http://schemas.openxmlformats.org/officeDocument/2006/relationships">
  <dimension ref="A1:S208"/>
  <sheetViews>
    <sheetView zoomScale="70" zoomScaleNormal="70" zoomScalePageLayoutView="0" workbookViewId="0" topLeftCell="A122">
      <selection activeCell="I128" sqref="I128"/>
    </sheetView>
  </sheetViews>
  <sheetFormatPr defaultColWidth="9.00390625" defaultRowHeight="14.25"/>
  <cols>
    <col min="1" max="1" width="21.00390625" style="2" customWidth="1"/>
    <col min="2" max="2" width="24.375" style="2" customWidth="1"/>
    <col min="3" max="3" width="22.00390625" style="2" customWidth="1"/>
    <col min="4" max="4" width="9.25390625" style="2" customWidth="1"/>
    <col min="5" max="5" width="3.125" style="2" customWidth="1"/>
    <col min="6" max="7" width="28.375" style="2" customWidth="1"/>
    <col min="8" max="8" width="10.25390625" style="2" customWidth="1"/>
    <col min="9" max="9" width="18.25390625" style="2" customWidth="1"/>
    <col min="10" max="16384" width="8.50390625" style="2" customWidth="1"/>
  </cols>
  <sheetData>
    <row r="1" spans="1:12" ht="15">
      <c r="A1" s="330" t="s">
        <v>20</v>
      </c>
      <c r="B1" s="330"/>
      <c r="C1" s="330"/>
      <c r="D1" s="330"/>
      <c r="E1" s="330"/>
      <c r="F1" s="330"/>
      <c r="G1" s="330"/>
      <c r="H1" s="6"/>
      <c r="I1" s="6"/>
      <c r="J1" s="6"/>
      <c r="K1" s="6"/>
      <c r="L1" s="6"/>
    </row>
    <row r="2" ht="18">
      <c r="A2" s="89"/>
    </row>
    <row r="3" spans="1:7" ht="15">
      <c r="A3" s="454" t="s">
        <v>173</v>
      </c>
      <c r="B3" s="454"/>
      <c r="C3" s="454"/>
      <c r="D3" s="454"/>
      <c r="E3" s="454"/>
      <c r="F3" s="454"/>
      <c r="G3" s="454"/>
    </row>
    <row r="4" ht="15">
      <c r="A4" s="61"/>
    </row>
    <row r="5" spans="1:7" ht="15">
      <c r="A5" s="452" t="s">
        <v>174</v>
      </c>
      <c r="B5" s="452"/>
      <c r="C5" s="452"/>
      <c r="D5" s="452"/>
      <c r="E5" s="452"/>
      <c r="F5" s="452"/>
      <c r="G5" s="452"/>
    </row>
    <row r="6" spans="1:6" ht="15">
      <c r="A6" s="61"/>
      <c r="B6" s="7"/>
      <c r="C6" s="7"/>
      <c r="D6" s="7"/>
      <c r="E6" s="7"/>
      <c r="F6" s="7"/>
    </row>
    <row r="7" spans="1:6" ht="30.75" customHeight="1">
      <c r="A7" s="352" t="s">
        <v>175</v>
      </c>
      <c r="B7" s="352"/>
      <c r="C7" s="352"/>
      <c r="D7" s="260"/>
      <c r="E7" s="260"/>
      <c r="F7" s="101" t="s">
        <v>242</v>
      </c>
    </row>
    <row r="8" spans="1:6" ht="15">
      <c r="A8" s="352" t="s">
        <v>176</v>
      </c>
      <c r="B8" s="352"/>
      <c r="C8" s="352"/>
      <c r="D8" s="260"/>
      <c r="E8" s="260"/>
      <c r="F8" s="295" t="s">
        <v>688</v>
      </c>
    </row>
    <row r="10" spans="1:3" s="2" customFormat="1" ht="45">
      <c r="A10" s="266" t="s">
        <v>177</v>
      </c>
      <c r="B10" s="184" t="s">
        <v>499</v>
      </c>
      <c r="C10" s="263" t="s">
        <v>500</v>
      </c>
    </row>
    <row r="11" spans="6:7" s="2" customFormat="1" ht="15">
      <c r="F11" s="62"/>
      <c r="G11" s="49"/>
    </row>
    <row r="12" spans="1:17" s="2" customFormat="1" ht="18.75" customHeight="1">
      <c r="A12" s="375" t="s">
        <v>178</v>
      </c>
      <c r="B12" s="375" t="s">
        <v>179</v>
      </c>
      <c r="C12" s="375" t="s">
        <v>501</v>
      </c>
      <c r="D12" s="335" t="s">
        <v>502</v>
      </c>
      <c r="E12" s="456" t="s">
        <v>689</v>
      </c>
      <c r="F12" s="457"/>
      <c r="G12" s="458"/>
      <c r="J12" s="255"/>
      <c r="K12" s="255"/>
      <c r="L12" s="255"/>
      <c r="M12" s="255"/>
      <c r="N12" s="255"/>
      <c r="O12" s="255"/>
      <c r="P12" s="255"/>
      <c r="Q12" s="255"/>
    </row>
    <row r="13" spans="1:16" s="2" customFormat="1" ht="54" customHeight="1">
      <c r="A13" s="375"/>
      <c r="B13" s="375"/>
      <c r="C13" s="375"/>
      <c r="D13" s="455"/>
      <c r="E13" s="459"/>
      <c r="F13" s="460"/>
      <c r="G13" s="272" t="s">
        <v>504</v>
      </c>
      <c r="J13" s="255"/>
      <c r="K13" s="255"/>
      <c r="L13" s="255"/>
      <c r="M13" s="255"/>
      <c r="N13" s="255"/>
      <c r="O13" s="255"/>
      <c r="P13" s="255"/>
    </row>
    <row r="14" spans="1:16" s="2" customFormat="1" ht="22.5" customHeight="1">
      <c r="A14" s="461" t="s">
        <v>505</v>
      </c>
      <c r="B14" s="185" t="s">
        <v>439</v>
      </c>
      <c r="C14" s="186" t="s">
        <v>228</v>
      </c>
      <c r="D14" s="186" t="s">
        <v>506</v>
      </c>
      <c r="E14" s="187"/>
      <c r="F14" s="188">
        <v>7.59</v>
      </c>
      <c r="G14" s="189" t="s">
        <v>441</v>
      </c>
      <c r="J14" s="255"/>
      <c r="K14" s="255"/>
      <c r="L14" s="255"/>
      <c r="M14" s="255"/>
      <c r="N14" s="255"/>
      <c r="O14" s="255"/>
      <c r="P14" s="255"/>
    </row>
    <row r="15" spans="1:16" s="2" customFormat="1" ht="45.75" customHeight="1">
      <c r="A15" s="462"/>
      <c r="B15" s="319" t="s">
        <v>443</v>
      </c>
      <c r="C15" s="186" t="s">
        <v>228</v>
      </c>
      <c r="D15" s="263" t="s">
        <v>228</v>
      </c>
      <c r="E15" s="187"/>
      <c r="F15" s="188" t="s">
        <v>507</v>
      </c>
      <c r="G15" s="256" t="s">
        <v>441</v>
      </c>
      <c r="J15" s="255"/>
      <c r="K15" s="255"/>
      <c r="L15" s="255"/>
      <c r="M15" s="255"/>
      <c r="N15" s="255"/>
      <c r="O15" s="255"/>
      <c r="P15" s="255"/>
    </row>
    <row r="16" spans="1:16" s="2" customFormat="1" ht="45.75" customHeight="1">
      <c r="A16" s="462"/>
      <c r="B16" s="319" t="s">
        <v>446</v>
      </c>
      <c r="C16" s="264" t="s">
        <v>228</v>
      </c>
      <c r="D16" s="263" t="s">
        <v>228</v>
      </c>
      <c r="E16" s="187"/>
      <c r="F16" s="188" t="s">
        <v>508</v>
      </c>
      <c r="G16" s="256" t="s">
        <v>441</v>
      </c>
      <c r="J16" s="255"/>
      <c r="K16" s="255"/>
      <c r="L16" s="255"/>
      <c r="M16" s="255"/>
      <c r="N16" s="255"/>
      <c r="O16" s="255"/>
      <c r="P16" s="255"/>
    </row>
    <row r="17" spans="1:16" s="2" customFormat="1" ht="30" customHeight="1">
      <c r="A17" s="462"/>
      <c r="B17" s="320" t="s">
        <v>509</v>
      </c>
      <c r="C17" s="191" t="s">
        <v>228</v>
      </c>
      <c r="D17" s="191" t="s">
        <v>510</v>
      </c>
      <c r="E17" s="187"/>
      <c r="F17" s="188">
        <v>754</v>
      </c>
      <c r="G17" s="256" t="s">
        <v>441</v>
      </c>
      <c r="J17" s="255"/>
      <c r="K17" s="255"/>
      <c r="L17" s="255"/>
      <c r="M17" s="255"/>
      <c r="N17" s="255"/>
      <c r="O17" s="255"/>
      <c r="P17" s="255"/>
    </row>
    <row r="18" spans="1:16" s="2" customFormat="1" ht="19.5" customHeight="1">
      <c r="A18" s="462"/>
      <c r="B18" s="253" t="s">
        <v>511</v>
      </c>
      <c r="C18" s="191" t="s">
        <v>228</v>
      </c>
      <c r="D18" s="186" t="s">
        <v>512</v>
      </c>
      <c r="E18" s="187"/>
      <c r="F18" s="188">
        <v>332</v>
      </c>
      <c r="G18" s="256" t="s">
        <v>441</v>
      </c>
      <c r="J18" s="255"/>
      <c r="K18" s="255"/>
      <c r="L18" s="255"/>
      <c r="M18" s="255"/>
      <c r="N18" s="255"/>
      <c r="O18" s="255"/>
      <c r="P18" s="255"/>
    </row>
    <row r="19" spans="1:16" s="2" customFormat="1" ht="19.5" customHeight="1">
      <c r="A19" s="462"/>
      <c r="B19" s="253" t="s">
        <v>513</v>
      </c>
      <c r="C19" s="191" t="s">
        <v>228</v>
      </c>
      <c r="D19" s="186" t="s">
        <v>514</v>
      </c>
      <c r="E19" s="187"/>
      <c r="F19" s="188">
        <v>33</v>
      </c>
      <c r="G19" s="192" t="s">
        <v>441</v>
      </c>
      <c r="J19" s="255"/>
      <c r="K19" s="255"/>
      <c r="L19" s="255"/>
      <c r="M19" s="255"/>
      <c r="N19" s="255"/>
      <c r="O19" s="255"/>
      <c r="P19" s="255"/>
    </row>
    <row r="20" spans="1:16" s="2" customFormat="1" ht="19.5" customHeight="1">
      <c r="A20" s="462"/>
      <c r="B20" s="253" t="s">
        <v>515</v>
      </c>
      <c r="C20" s="191" t="s">
        <v>228</v>
      </c>
      <c r="D20" s="186" t="s">
        <v>512</v>
      </c>
      <c r="E20" s="187"/>
      <c r="F20" s="188">
        <v>42</v>
      </c>
      <c r="G20" s="256" t="s">
        <v>441</v>
      </c>
      <c r="J20" s="255"/>
      <c r="K20" s="255"/>
      <c r="L20" s="255"/>
      <c r="M20" s="255"/>
      <c r="N20" s="255"/>
      <c r="O20" s="255"/>
      <c r="P20" s="255"/>
    </row>
    <row r="21" spans="1:16" s="2" customFormat="1" ht="19.5" customHeight="1">
      <c r="A21" s="462"/>
      <c r="B21" s="253" t="s">
        <v>516</v>
      </c>
      <c r="C21" s="193">
        <v>250</v>
      </c>
      <c r="D21" s="274" t="s">
        <v>512</v>
      </c>
      <c r="E21" s="187"/>
      <c r="F21" s="188">
        <v>61</v>
      </c>
      <c r="G21" s="128">
        <f>F21/C21*100</f>
        <v>24.4</v>
      </c>
      <c r="J21" s="255"/>
      <c r="K21" s="255"/>
      <c r="L21" s="255"/>
      <c r="M21" s="255"/>
      <c r="N21" s="255"/>
      <c r="O21" s="255"/>
      <c r="P21" s="255"/>
    </row>
    <row r="22" spans="1:16" s="2" customFormat="1" ht="19.5" customHeight="1">
      <c r="A22" s="462"/>
      <c r="B22" s="253" t="s">
        <v>517</v>
      </c>
      <c r="C22" s="193">
        <v>200</v>
      </c>
      <c r="D22" s="274" t="s">
        <v>518</v>
      </c>
      <c r="E22" s="187" t="s">
        <v>431</v>
      </c>
      <c r="F22" s="188">
        <v>50</v>
      </c>
      <c r="G22" s="128">
        <v>0</v>
      </c>
      <c r="J22" s="255"/>
      <c r="K22" s="255"/>
      <c r="L22" s="255"/>
      <c r="M22" s="255"/>
      <c r="N22" s="255"/>
      <c r="O22" s="255"/>
      <c r="P22" s="255"/>
    </row>
    <row r="23" spans="1:16" s="2" customFormat="1" ht="19.5" customHeight="1">
      <c r="A23" s="462"/>
      <c r="B23" s="253" t="s">
        <v>519</v>
      </c>
      <c r="C23" s="193">
        <v>5</v>
      </c>
      <c r="D23" s="274" t="s">
        <v>518</v>
      </c>
      <c r="E23" s="187" t="s">
        <v>431</v>
      </c>
      <c r="F23" s="296">
        <v>1</v>
      </c>
      <c r="G23" s="128">
        <v>0</v>
      </c>
      <c r="J23" s="255"/>
      <c r="K23" s="255"/>
      <c r="L23" s="255"/>
      <c r="M23" s="255"/>
      <c r="N23" s="255"/>
      <c r="O23" s="255"/>
      <c r="P23" s="255"/>
    </row>
    <row r="24" spans="1:16" s="2" customFormat="1" ht="19.5" customHeight="1">
      <c r="A24" s="462"/>
      <c r="B24" s="253" t="s">
        <v>520</v>
      </c>
      <c r="C24" s="193">
        <v>10</v>
      </c>
      <c r="D24" s="274" t="s">
        <v>518</v>
      </c>
      <c r="E24" s="187"/>
      <c r="F24" s="296">
        <v>3</v>
      </c>
      <c r="G24" s="128">
        <f>F24/C24*100</f>
        <v>30</v>
      </c>
      <c r="J24" s="255"/>
      <c r="K24" s="255"/>
      <c r="L24" s="255"/>
      <c r="M24" s="255"/>
      <c r="N24" s="255"/>
      <c r="O24" s="255"/>
      <c r="P24" s="255"/>
    </row>
    <row r="25" spans="1:16" s="2" customFormat="1" ht="19.5" customHeight="1">
      <c r="A25" s="462"/>
      <c r="B25" s="253" t="s">
        <v>521</v>
      </c>
      <c r="C25" s="193">
        <v>1</v>
      </c>
      <c r="D25" s="274" t="s">
        <v>512</v>
      </c>
      <c r="E25" s="187" t="s">
        <v>431</v>
      </c>
      <c r="F25" s="188">
        <v>0.02</v>
      </c>
      <c r="G25" s="128">
        <f>F25/C25*100</f>
        <v>2</v>
      </c>
      <c r="J25" s="255"/>
      <c r="K25" s="255"/>
      <c r="L25" s="255"/>
      <c r="M25" s="255"/>
      <c r="N25" s="255"/>
      <c r="O25" s="255"/>
      <c r="P25" s="255"/>
    </row>
    <row r="26" spans="1:16" s="2" customFormat="1" ht="19.5" customHeight="1">
      <c r="A26" s="462"/>
      <c r="B26" s="253" t="s">
        <v>522</v>
      </c>
      <c r="C26" s="193">
        <v>5</v>
      </c>
      <c r="D26" s="274" t="s">
        <v>518</v>
      </c>
      <c r="E26" s="187" t="s">
        <v>431</v>
      </c>
      <c r="F26" s="296">
        <v>5</v>
      </c>
      <c r="G26" s="128">
        <v>0</v>
      </c>
      <c r="J26" s="255"/>
      <c r="K26" s="255"/>
      <c r="L26" s="255"/>
      <c r="M26" s="255"/>
      <c r="N26" s="255"/>
      <c r="O26" s="255"/>
      <c r="P26" s="255"/>
    </row>
    <row r="27" spans="1:16" s="2" customFormat="1" ht="19.5" customHeight="1">
      <c r="A27" s="462"/>
      <c r="B27" s="253" t="s">
        <v>523</v>
      </c>
      <c r="C27" s="194" t="s">
        <v>228</v>
      </c>
      <c r="D27" s="274" t="s">
        <v>518</v>
      </c>
      <c r="E27" s="187"/>
      <c r="F27" s="188">
        <v>104</v>
      </c>
      <c r="G27" s="128" t="s">
        <v>441</v>
      </c>
      <c r="J27" s="255"/>
      <c r="K27" s="255"/>
      <c r="L27" s="255"/>
      <c r="M27" s="255"/>
      <c r="N27" s="255"/>
      <c r="O27" s="255"/>
      <c r="P27" s="255"/>
    </row>
    <row r="28" spans="1:16" s="2" customFormat="1" ht="19.5" customHeight="1">
      <c r="A28" s="462"/>
      <c r="B28" s="253" t="s">
        <v>524</v>
      </c>
      <c r="C28" s="193">
        <v>50</v>
      </c>
      <c r="D28" s="274" t="s">
        <v>518</v>
      </c>
      <c r="E28" s="187" t="s">
        <v>431</v>
      </c>
      <c r="F28" s="188">
        <v>10</v>
      </c>
      <c r="G28" s="128">
        <v>0</v>
      </c>
      <c r="J28" s="255"/>
      <c r="K28" s="255"/>
      <c r="L28" s="255"/>
      <c r="M28" s="255"/>
      <c r="N28" s="255"/>
      <c r="O28" s="255"/>
      <c r="P28" s="255"/>
    </row>
    <row r="29" spans="1:16" s="2" customFormat="1" ht="19.5" customHeight="1">
      <c r="A29" s="462"/>
      <c r="B29" s="253" t="s">
        <v>525</v>
      </c>
      <c r="C29" s="193">
        <v>200</v>
      </c>
      <c r="D29" s="274" t="s">
        <v>518</v>
      </c>
      <c r="E29" s="187" t="s">
        <v>431</v>
      </c>
      <c r="F29" s="188">
        <v>50</v>
      </c>
      <c r="G29" s="128">
        <v>0</v>
      </c>
      <c r="J29" s="255"/>
      <c r="K29" s="255"/>
      <c r="L29" s="255"/>
      <c r="M29" s="255"/>
      <c r="N29" s="255"/>
      <c r="O29" s="255"/>
      <c r="P29" s="255"/>
    </row>
    <row r="30" spans="1:16" s="2" customFormat="1" ht="19.5" customHeight="1">
      <c r="A30" s="462"/>
      <c r="B30" s="253" t="s">
        <v>526</v>
      </c>
      <c r="C30" s="193">
        <v>50</v>
      </c>
      <c r="D30" s="274" t="s">
        <v>518</v>
      </c>
      <c r="E30" s="187" t="s">
        <v>431</v>
      </c>
      <c r="F30" s="296">
        <v>5</v>
      </c>
      <c r="G30" s="128">
        <v>0</v>
      </c>
      <c r="J30" s="255"/>
      <c r="K30" s="255"/>
      <c r="L30" s="255"/>
      <c r="M30" s="255"/>
      <c r="N30" s="255"/>
      <c r="O30" s="255"/>
      <c r="P30" s="255"/>
    </row>
    <row r="31" spans="1:16" s="2" customFormat="1" ht="19.5" customHeight="1">
      <c r="A31" s="462"/>
      <c r="B31" s="253" t="s">
        <v>527</v>
      </c>
      <c r="C31" s="194" t="s">
        <v>228</v>
      </c>
      <c r="D31" s="274" t="s">
        <v>518</v>
      </c>
      <c r="E31" s="187"/>
      <c r="F31" s="188">
        <v>17</v>
      </c>
      <c r="G31" s="128" t="s">
        <v>441</v>
      </c>
      <c r="J31" s="255"/>
      <c r="K31" s="255"/>
      <c r="L31" s="255"/>
      <c r="M31" s="255"/>
      <c r="N31" s="255"/>
      <c r="O31" s="255"/>
      <c r="P31" s="255"/>
    </row>
    <row r="32" spans="1:16" s="2" customFormat="1" ht="19.5" customHeight="1">
      <c r="A32" s="462"/>
      <c r="B32" s="253" t="s">
        <v>528</v>
      </c>
      <c r="C32" s="37">
        <v>1</v>
      </c>
      <c r="D32" s="195" t="s">
        <v>518</v>
      </c>
      <c r="E32" s="187" t="s">
        <v>431</v>
      </c>
      <c r="F32" s="188">
        <v>0.5</v>
      </c>
      <c r="G32" s="128">
        <v>0</v>
      </c>
      <c r="J32" s="255"/>
      <c r="K32" s="255"/>
      <c r="L32" s="255"/>
      <c r="M32" s="255"/>
      <c r="N32" s="255"/>
      <c r="O32" s="255"/>
      <c r="P32" s="255"/>
    </row>
    <row r="33" spans="1:16" s="2" customFormat="1" ht="19.5" customHeight="1">
      <c r="A33" s="462"/>
      <c r="B33" s="253" t="s">
        <v>529</v>
      </c>
      <c r="C33" s="193">
        <v>20</v>
      </c>
      <c r="D33" s="195" t="s">
        <v>518</v>
      </c>
      <c r="E33" s="187" t="s">
        <v>431</v>
      </c>
      <c r="F33" s="188">
        <v>20</v>
      </c>
      <c r="G33" s="128">
        <v>0</v>
      </c>
      <c r="J33" s="255"/>
      <c r="K33" s="255"/>
      <c r="L33" s="255"/>
      <c r="M33" s="255"/>
      <c r="N33" s="255"/>
      <c r="O33" s="255"/>
      <c r="P33" s="255"/>
    </row>
    <row r="34" spans="1:16" s="2" customFormat="1" ht="19.5" customHeight="1">
      <c r="A34" s="462"/>
      <c r="B34" s="253" t="s">
        <v>530</v>
      </c>
      <c r="C34" s="193">
        <v>10</v>
      </c>
      <c r="D34" s="195" t="s">
        <v>518</v>
      </c>
      <c r="E34" s="187" t="s">
        <v>431</v>
      </c>
      <c r="F34" s="296">
        <v>5</v>
      </c>
      <c r="G34" s="128">
        <v>0</v>
      </c>
      <c r="J34" s="255"/>
      <c r="K34" s="255"/>
      <c r="L34" s="255"/>
      <c r="M34" s="255"/>
      <c r="N34" s="255"/>
      <c r="O34" s="255"/>
      <c r="P34" s="255"/>
    </row>
    <row r="35" spans="1:16" s="2" customFormat="1" ht="19.5" customHeight="1">
      <c r="A35" s="462"/>
      <c r="B35" s="253" t="s">
        <v>531</v>
      </c>
      <c r="C35" s="193">
        <v>1</v>
      </c>
      <c r="D35" s="195" t="s">
        <v>512</v>
      </c>
      <c r="E35" s="187" t="s">
        <v>431</v>
      </c>
      <c r="F35" s="188">
        <v>0.01</v>
      </c>
      <c r="G35" s="128">
        <v>0</v>
      </c>
      <c r="J35" s="255"/>
      <c r="K35" s="255"/>
      <c r="L35" s="255"/>
      <c r="M35" s="255"/>
      <c r="N35" s="255"/>
      <c r="O35" s="255"/>
      <c r="P35" s="255"/>
    </row>
    <row r="36" spans="1:16" s="2" customFormat="1" ht="19.5" customHeight="1">
      <c r="A36" s="462"/>
      <c r="B36" s="253" t="s">
        <v>532</v>
      </c>
      <c r="C36" s="193">
        <v>10</v>
      </c>
      <c r="D36" s="195" t="s">
        <v>518</v>
      </c>
      <c r="E36" s="187"/>
      <c r="F36" s="188">
        <v>3</v>
      </c>
      <c r="G36" s="128">
        <f>F36/C36*100</f>
        <v>30</v>
      </c>
      <c r="J36" s="255"/>
      <c r="K36" s="255"/>
      <c r="L36" s="255"/>
      <c r="M36" s="255"/>
      <c r="N36" s="255"/>
      <c r="O36" s="255"/>
      <c r="P36" s="255"/>
    </row>
    <row r="37" spans="1:16" s="2" customFormat="1" ht="19.5" customHeight="1">
      <c r="A37" s="462"/>
      <c r="B37" s="253" t="s">
        <v>533</v>
      </c>
      <c r="C37" s="194" t="s">
        <v>228</v>
      </c>
      <c r="D37" s="195" t="s">
        <v>512</v>
      </c>
      <c r="E37" s="187"/>
      <c r="F37" s="188">
        <v>25</v>
      </c>
      <c r="G37" s="128" t="s">
        <v>441</v>
      </c>
      <c r="J37" s="255"/>
      <c r="K37" s="255"/>
      <c r="L37" s="255"/>
      <c r="M37" s="255"/>
      <c r="N37" s="255"/>
      <c r="O37" s="255"/>
      <c r="P37" s="255"/>
    </row>
    <row r="38" spans="1:16" s="2" customFormat="1" ht="19.5" customHeight="1">
      <c r="A38" s="462"/>
      <c r="B38" s="253" t="s">
        <v>534</v>
      </c>
      <c r="C38" s="194" t="s">
        <v>228</v>
      </c>
      <c r="D38" s="195" t="s">
        <v>518</v>
      </c>
      <c r="E38" s="187"/>
      <c r="F38" s="188">
        <v>9</v>
      </c>
      <c r="G38" s="128" t="s">
        <v>441</v>
      </c>
      <c r="J38" s="255"/>
      <c r="K38" s="255"/>
      <c r="L38" s="255"/>
      <c r="M38" s="255"/>
      <c r="N38" s="255"/>
      <c r="O38" s="255"/>
      <c r="P38" s="255"/>
    </row>
    <row r="39" spans="1:16" s="2" customFormat="1" ht="19.5" customHeight="1">
      <c r="A39" s="462"/>
      <c r="B39" s="253" t="s">
        <v>535</v>
      </c>
      <c r="C39" s="194" t="s">
        <v>228</v>
      </c>
      <c r="D39" s="195" t="s">
        <v>512</v>
      </c>
      <c r="E39" s="187"/>
      <c r="F39" s="188">
        <v>0.43</v>
      </c>
      <c r="G39" s="128" t="s">
        <v>441</v>
      </c>
      <c r="J39" s="255"/>
      <c r="K39" s="255"/>
      <c r="L39" s="255"/>
      <c r="M39" s="255"/>
      <c r="N39" s="255"/>
      <c r="O39" s="255"/>
      <c r="P39" s="255"/>
    </row>
    <row r="40" spans="1:16" s="2" customFormat="1" ht="19.5" customHeight="1">
      <c r="A40" s="462"/>
      <c r="B40" s="253" t="s">
        <v>536</v>
      </c>
      <c r="C40" s="193">
        <v>0.5</v>
      </c>
      <c r="D40" s="195" t="s">
        <v>512</v>
      </c>
      <c r="E40" s="187" t="s">
        <v>431</v>
      </c>
      <c r="F40" s="188">
        <v>0.03</v>
      </c>
      <c r="G40" s="128">
        <v>0</v>
      </c>
      <c r="J40" s="255"/>
      <c r="K40" s="255"/>
      <c r="L40" s="255"/>
      <c r="M40" s="255"/>
      <c r="N40" s="255"/>
      <c r="O40" s="255"/>
      <c r="P40" s="255"/>
    </row>
    <row r="41" spans="1:16" s="2" customFormat="1" ht="19.5" customHeight="1">
      <c r="A41" s="462"/>
      <c r="B41" s="253" t="s">
        <v>537</v>
      </c>
      <c r="C41" s="193" t="s">
        <v>228</v>
      </c>
      <c r="D41" s="195" t="s">
        <v>512</v>
      </c>
      <c r="E41" s="187"/>
      <c r="F41" s="188">
        <v>41.6</v>
      </c>
      <c r="G41" s="128" t="s">
        <v>441</v>
      </c>
      <c r="J41" s="255"/>
      <c r="K41" s="255"/>
      <c r="L41" s="255"/>
      <c r="M41" s="255"/>
      <c r="N41" s="255"/>
      <c r="O41" s="255"/>
      <c r="P41" s="255"/>
    </row>
    <row r="42" spans="1:16" s="2" customFormat="1" ht="19.5" customHeight="1">
      <c r="A42" s="462"/>
      <c r="B42" s="253" t="s">
        <v>538</v>
      </c>
      <c r="C42" s="193" t="s">
        <v>228</v>
      </c>
      <c r="D42" s="186" t="s">
        <v>228</v>
      </c>
      <c r="E42" s="187"/>
      <c r="F42" s="188">
        <v>0.83</v>
      </c>
      <c r="G42" s="128" t="s">
        <v>441</v>
      </c>
      <c r="J42" s="255"/>
      <c r="K42" s="255"/>
      <c r="L42" s="255"/>
      <c r="M42" s="255"/>
      <c r="N42" s="255"/>
      <c r="O42" s="255"/>
      <c r="P42" s="255"/>
    </row>
    <row r="43" spans="1:16" s="2" customFormat="1" ht="19.5" customHeight="1">
      <c r="A43" s="462"/>
      <c r="B43" s="253" t="s">
        <v>539</v>
      </c>
      <c r="C43" s="193">
        <v>50</v>
      </c>
      <c r="D43" s="195" t="s">
        <v>518</v>
      </c>
      <c r="E43" s="187" t="s">
        <v>431</v>
      </c>
      <c r="F43" s="188">
        <v>10</v>
      </c>
      <c r="G43" s="128">
        <v>0</v>
      </c>
      <c r="J43" s="255"/>
      <c r="K43" s="255"/>
      <c r="L43" s="255"/>
      <c r="M43" s="255"/>
      <c r="N43" s="255"/>
      <c r="O43" s="255"/>
      <c r="P43" s="255"/>
    </row>
    <row r="44" spans="1:16" s="2" customFormat="1" ht="19.5" customHeight="1">
      <c r="A44" s="462"/>
      <c r="B44" s="253" t="s">
        <v>482</v>
      </c>
      <c r="C44" s="297">
        <v>350</v>
      </c>
      <c r="D44" s="195" t="s">
        <v>518</v>
      </c>
      <c r="E44" s="187" t="s">
        <v>431</v>
      </c>
      <c r="F44" s="188">
        <v>10</v>
      </c>
      <c r="G44" s="128">
        <v>0</v>
      </c>
      <c r="J44" s="255"/>
      <c r="K44" s="255"/>
      <c r="L44" s="255"/>
      <c r="M44" s="255"/>
      <c r="N44" s="255"/>
      <c r="O44" s="255"/>
      <c r="P44" s="255"/>
    </row>
    <row r="45" spans="1:16" s="2" customFormat="1" ht="19.5" customHeight="1">
      <c r="A45" s="462"/>
      <c r="B45" s="185" t="s">
        <v>540</v>
      </c>
      <c r="C45" s="196" t="s">
        <v>228</v>
      </c>
      <c r="D45" s="195" t="s">
        <v>518</v>
      </c>
      <c r="E45" s="187" t="s">
        <v>431</v>
      </c>
      <c r="F45" s="296">
        <v>5</v>
      </c>
      <c r="G45" s="128" t="s">
        <v>441</v>
      </c>
      <c r="J45" s="255"/>
      <c r="K45" s="255"/>
      <c r="L45" s="255"/>
      <c r="M45" s="255"/>
      <c r="N45" s="255"/>
      <c r="O45" s="255"/>
      <c r="P45" s="255"/>
    </row>
    <row r="46" spans="1:16" s="2" customFormat="1" ht="18.75" customHeight="1">
      <c r="A46" s="463"/>
      <c r="B46" s="264" t="s">
        <v>541</v>
      </c>
      <c r="C46" s="264" t="s">
        <v>228</v>
      </c>
      <c r="D46" s="264" t="s">
        <v>512</v>
      </c>
      <c r="E46" s="187" t="s">
        <v>431</v>
      </c>
      <c r="F46" s="188">
        <v>0.05</v>
      </c>
      <c r="G46" s="128" t="s">
        <v>441</v>
      </c>
      <c r="J46" s="255"/>
      <c r="K46" s="255"/>
      <c r="L46" s="255"/>
      <c r="M46" s="255"/>
      <c r="N46" s="255"/>
      <c r="O46" s="255"/>
      <c r="P46" s="255"/>
    </row>
    <row r="47" spans="1:16" s="2" customFormat="1" ht="19.5" customHeight="1">
      <c r="A47" s="464"/>
      <c r="B47" s="466" t="s">
        <v>693</v>
      </c>
      <c r="C47" s="467"/>
      <c r="D47" s="467"/>
      <c r="E47" s="467"/>
      <c r="F47" s="467"/>
      <c r="G47" s="468"/>
      <c r="J47" s="255"/>
      <c r="K47" s="255"/>
      <c r="L47" s="255"/>
      <c r="M47" s="255"/>
      <c r="N47" s="255"/>
      <c r="O47" s="255"/>
      <c r="P47" s="255"/>
    </row>
    <row r="48" spans="1:16" s="2" customFormat="1" ht="19.5" customHeight="1">
      <c r="A48" s="464"/>
      <c r="B48" s="253" t="s">
        <v>544</v>
      </c>
      <c r="C48" s="193">
        <v>1</v>
      </c>
      <c r="D48" s="195" t="s">
        <v>518</v>
      </c>
      <c r="E48" s="187" t="s">
        <v>431</v>
      </c>
      <c r="F48" s="188">
        <v>0.05</v>
      </c>
      <c r="G48" s="262">
        <v>0</v>
      </c>
      <c r="J48" s="255"/>
      <c r="K48" s="255"/>
      <c r="L48" s="255"/>
      <c r="M48" s="255"/>
      <c r="N48" s="255"/>
      <c r="O48" s="255"/>
      <c r="P48" s="255"/>
    </row>
    <row r="49" spans="1:16" s="2" customFormat="1" ht="19.5" customHeight="1">
      <c r="A49" s="464"/>
      <c r="B49" s="253" t="s">
        <v>545</v>
      </c>
      <c r="C49" s="193">
        <v>50</v>
      </c>
      <c r="D49" s="195" t="s">
        <v>518</v>
      </c>
      <c r="E49" s="187" t="s">
        <v>431</v>
      </c>
      <c r="F49" s="188">
        <v>0.05</v>
      </c>
      <c r="G49" s="262">
        <v>0</v>
      </c>
      <c r="J49" s="255"/>
      <c r="K49" s="255"/>
      <c r="L49" s="255"/>
      <c r="M49" s="255"/>
      <c r="N49" s="255"/>
      <c r="O49" s="255"/>
      <c r="P49" s="255"/>
    </row>
    <row r="50" spans="1:16" s="2" customFormat="1" ht="19.5" customHeight="1">
      <c r="A50" s="464"/>
      <c r="B50" s="253" t="s">
        <v>546</v>
      </c>
      <c r="C50" s="193">
        <v>15</v>
      </c>
      <c r="D50" s="195" t="s">
        <v>518</v>
      </c>
      <c r="E50" s="187"/>
      <c r="F50" s="188">
        <v>0.05</v>
      </c>
      <c r="G50" s="128">
        <f>F50/C50*100</f>
        <v>0.33333333333333337</v>
      </c>
      <c r="J50" s="255"/>
      <c r="K50" s="255"/>
      <c r="L50" s="255"/>
      <c r="M50" s="255"/>
      <c r="N50" s="255"/>
      <c r="O50" s="255"/>
      <c r="P50" s="255"/>
    </row>
    <row r="51" spans="1:16" s="2" customFormat="1" ht="19.5" customHeight="1">
      <c r="A51" s="464"/>
      <c r="B51" s="253" t="s">
        <v>547</v>
      </c>
      <c r="C51" s="193">
        <v>10</v>
      </c>
      <c r="D51" s="195" t="s">
        <v>518</v>
      </c>
      <c r="E51" s="187" t="s">
        <v>431</v>
      </c>
      <c r="F51" s="188">
        <v>0.05</v>
      </c>
      <c r="G51" s="262">
        <v>0</v>
      </c>
      <c r="J51" s="255"/>
      <c r="K51" s="255"/>
      <c r="L51" s="255"/>
      <c r="M51" s="255"/>
      <c r="N51" s="255"/>
      <c r="O51" s="255"/>
      <c r="P51" s="255"/>
    </row>
    <row r="52" spans="1:16" s="2" customFormat="1" ht="19.5" customHeight="1">
      <c r="A52" s="464"/>
      <c r="B52" s="253" t="s">
        <v>548</v>
      </c>
      <c r="C52" s="193">
        <v>25</v>
      </c>
      <c r="D52" s="195" t="s">
        <v>518</v>
      </c>
      <c r="E52" s="187" t="s">
        <v>431</v>
      </c>
      <c r="F52" s="188">
        <v>0.05</v>
      </c>
      <c r="G52" s="262">
        <v>0</v>
      </c>
      <c r="J52" s="255"/>
      <c r="K52" s="255"/>
      <c r="L52" s="255"/>
      <c r="M52" s="255"/>
      <c r="N52" s="255"/>
      <c r="O52" s="255"/>
      <c r="P52" s="255"/>
    </row>
    <row r="53" spans="1:16" s="2" customFormat="1" ht="19.5" customHeight="1">
      <c r="A53" s="464"/>
      <c r="B53" s="469" t="s">
        <v>549</v>
      </c>
      <c r="C53" s="470"/>
      <c r="D53" s="470"/>
      <c r="E53" s="470"/>
      <c r="F53" s="470"/>
      <c r="G53" s="471"/>
      <c r="J53" s="255"/>
      <c r="K53" s="255"/>
      <c r="L53" s="255"/>
      <c r="M53" s="255"/>
      <c r="N53" s="255"/>
      <c r="O53" s="255"/>
      <c r="P53" s="255"/>
    </row>
    <row r="54" spans="1:16" s="2" customFormat="1" ht="19.5" customHeight="1">
      <c r="A54" s="464"/>
      <c r="B54" s="253" t="s">
        <v>550</v>
      </c>
      <c r="C54" s="193">
        <v>0.1</v>
      </c>
      <c r="D54" s="195" t="s">
        <v>518</v>
      </c>
      <c r="E54" s="187" t="s">
        <v>431</v>
      </c>
      <c r="F54" s="298">
        <v>0.01</v>
      </c>
      <c r="G54" s="253">
        <v>0</v>
      </c>
      <c r="J54" s="255"/>
      <c r="K54" s="255"/>
      <c r="L54" s="255"/>
      <c r="M54" s="255"/>
      <c r="N54" s="255"/>
      <c r="O54" s="255"/>
      <c r="P54" s="255"/>
    </row>
    <row r="55" spans="1:16" s="2" customFormat="1" ht="19.5" customHeight="1">
      <c r="A55" s="464"/>
      <c r="B55" s="253" t="s">
        <v>551</v>
      </c>
      <c r="C55" s="275">
        <v>0.01</v>
      </c>
      <c r="D55" s="195" t="s">
        <v>518</v>
      </c>
      <c r="E55" s="187" t="s">
        <v>431</v>
      </c>
      <c r="F55" s="298">
        <v>0.01</v>
      </c>
      <c r="G55" s="256">
        <v>0</v>
      </c>
      <c r="H55" s="255"/>
      <c r="I55" s="255"/>
      <c r="J55" s="255"/>
      <c r="K55" s="255"/>
      <c r="L55" s="255"/>
      <c r="M55" s="255"/>
      <c r="N55" s="255"/>
      <c r="O55" s="255"/>
      <c r="P55" s="255"/>
    </row>
    <row r="56" spans="1:16" s="2" customFormat="1" ht="19.5" customHeight="1">
      <c r="A56" s="464"/>
      <c r="B56" s="253" t="s">
        <v>552</v>
      </c>
      <c r="C56" s="275">
        <v>0.1</v>
      </c>
      <c r="D56" s="195" t="s">
        <v>518</v>
      </c>
      <c r="E56" s="187" t="s">
        <v>431</v>
      </c>
      <c r="F56" s="298">
        <v>0.01</v>
      </c>
      <c r="G56" s="256">
        <v>0</v>
      </c>
      <c r="H56" s="255"/>
      <c r="I56" s="255"/>
      <c r="J56" s="255"/>
      <c r="K56" s="255"/>
      <c r="L56" s="255"/>
      <c r="M56" s="255"/>
      <c r="N56" s="255"/>
      <c r="O56" s="255"/>
      <c r="P56" s="255"/>
    </row>
    <row r="57" spans="1:16" s="2" customFormat="1" ht="19.5" customHeight="1">
      <c r="A57" s="464"/>
      <c r="B57" s="253" t="s">
        <v>553</v>
      </c>
      <c r="C57" s="275">
        <v>0.05</v>
      </c>
      <c r="D57" s="195" t="s">
        <v>518</v>
      </c>
      <c r="E57" s="187" t="s">
        <v>431</v>
      </c>
      <c r="F57" s="298">
        <v>0.01</v>
      </c>
      <c r="G57" s="256">
        <v>0</v>
      </c>
      <c r="H57" s="255"/>
      <c r="I57" s="255"/>
      <c r="J57" s="255"/>
      <c r="K57" s="255"/>
      <c r="L57" s="255"/>
      <c r="M57" s="255"/>
      <c r="N57" s="255"/>
      <c r="O57" s="255"/>
      <c r="P57" s="255"/>
    </row>
    <row r="58" spans="1:16" s="2" customFormat="1" ht="19.5" customHeight="1">
      <c r="A58" s="464"/>
      <c r="B58" s="253" t="s">
        <v>554</v>
      </c>
      <c r="C58" s="275">
        <v>0.01</v>
      </c>
      <c r="D58" s="195" t="s">
        <v>518</v>
      </c>
      <c r="E58" s="187" t="s">
        <v>431</v>
      </c>
      <c r="F58" s="298">
        <v>0.01</v>
      </c>
      <c r="G58" s="256">
        <v>0</v>
      </c>
      <c r="H58" s="255"/>
      <c r="I58" s="255"/>
      <c r="J58" s="255"/>
      <c r="K58" s="255"/>
      <c r="L58" s="255"/>
      <c r="M58" s="255"/>
      <c r="N58" s="255"/>
      <c r="O58" s="255"/>
      <c r="P58" s="255"/>
    </row>
    <row r="59" spans="1:16" s="2" customFormat="1" ht="19.5" customHeight="1">
      <c r="A59" s="464"/>
      <c r="B59" s="253" t="s">
        <v>555</v>
      </c>
      <c r="C59" s="275">
        <v>5</v>
      </c>
      <c r="D59" s="195" t="s">
        <v>518</v>
      </c>
      <c r="E59" s="187" t="s">
        <v>431</v>
      </c>
      <c r="F59" s="298">
        <v>0.01</v>
      </c>
      <c r="G59" s="256">
        <v>0</v>
      </c>
      <c r="H59" s="255"/>
      <c r="I59" s="255"/>
      <c r="J59" s="255"/>
      <c r="K59" s="255"/>
      <c r="L59" s="255"/>
      <c r="M59" s="255"/>
      <c r="N59" s="255"/>
      <c r="O59" s="255"/>
      <c r="P59" s="255"/>
    </row>
    <row r="60" spans="1:16" s="2" customFormat="1" ht="19.5" customHeight="1">
      <c r="A60" s="464"/>
      <c r="B60" s="44" t="s">
        <v>556</v>
      </c>
      <c r="C60" s="275">
        <v>0.01</v>
      </c>
      <c r="D60" s="195" t="s">
        <v>518</v>
      </c>
      <c r="E60" s="187" t="s">
        <v>431</v>
      </c>
      <c r="F60" s="298">
        <v>0.01</v>
      </c>
      <c r="G60" s="256">
        <v>0</v>
      </c>
      <c r="H60" s="255"/>
      <c r="I60" s="255"/>
      <c r="J60" s="255"/>
      <c r="K60" s="255"/>
      <c r="L60" s="255"/>
      <c r="M60" s="255"/>
      <c r="N60" s="255"/>
      <c r="O60" s="255"/>
      <c r="P60" s="255"/>
    </row>
    <row r="61" spans="1:16" s="2" customFormat="1" ht="19.5" customHeight="1">
      <c r="A61" s="464"/>
      <c r="B61" s="44" t="s">
        <v>557</v>
      </c>
      <c r="C61" s="275">
        <v>0.1</v>
      </c>
      <c r="D61" s="195" t="s">
        <v>518</v>
      </c>
      <c r="E61" s="187" t="s">
        <v>431</v>
      </c>
      <c r="F61" s="298">
        <v>0.01</v>
      </c>
      <c r="G61" s="256">
        <v>0</v>
      </c>
      <c r="H61" s="255"/>
      <c r="I61" s="255"/>
      <c r="J61" s="255"/>
      <c r="K61" s="255"/>
      <c r="L61" s="255"/>
      <c r="M61" s="255"/>
      <c r="N61" s="255"/>
      <c r="O61" s="255"/>
      <c r="P61" s="255"/>
    </row>
    <row r="62" spans="1:16" s="2" customFormat="1" ht="19.5" customHeight="1">
      <c r="A62" s="464"/>
      <c r="B62" s="44" t="s">
        <v>558</v>
      </c>
      <c r="C62" s="197">
        <v>50</v>
      </c>
      <c r="D62" s="195" t="s">
        <v>518</v>
      </c>
      <c r="E62" s="187" t="s">
        <v>431</v>
      </c>
      <c r="F62" s="298">
        <v>0.01</v>
      </c>
      <c r="G62" s="198">
        <v>0</v>
      </c>
      <c r="H62" s="255"/>
      <c r="I62" s="255"/>
      <c r="J62" s="255"/>
      <c r="K62" s="255"/>
      <c r="L62" s="255"/>
      <c r="M62" s="255"/>
      <c r="N62" s="255"/>
      <c r="O62" s="255"/>
      <c r="P62" s="255"/>
    </row>
    <row r="63" spans="1:16" s="2" customFormat="1" ht="69.75" customHeight="1">
      <c r="A63" s="465"/>
      <c r="B63" s="199" t="s">
        <v>559</v>
      </c>
      <c r="C63" s="261">
        <v>0.1</v>
      </c>
      <c r="D63" s="195" t="s">
        <v>518</v>
      </c>
      <c r="E63" s="187" t="s">
        <v>431</v>
      </c>
      <c r="F63" s="298">
        <v>0.04</v>
      </c>
      <c r="G63" s="262">
        <v>0</v>
      </c>
      <c r="H63" s="255"/>
      <c r="I63" s="255"/>
      <c r="J63" s="255"/>
      <c r="K63" s="255"/>
      <c r="L63" s="255"/>
      <c r="M63" s="255"/>
      <c r="N63" s="255"/>
      <c r="O63" s="255"/>
      <c r="P63" s="255"/>
    </row>
    <row r="64" spans="1:19" s="2" customFormat="1" ht="50.25" customHeight="1">
      <c r="A64" s="441" t="s">
        <v>542</v>
      </c>
      <c r="B64" s="441"/>
      <c r="C64" s="441"/>
      <c r="D64" s="441"/>
      <c r="E64" s="441"/>
      <c r="F64" s="441"/>
      <c r="G64" s="441"/>
      <c r="H64" s="255"/>
      <c r="I64" s="255"/>
      <c r="J64" s="255"/>
      <c r="K64" s="255"/>
      <c r="L64" s="255"/>
      <c r="M64" s="255"/>
      <c r="N64" s="255"/>
      <c r="O64" s="255"/>
      <c r="P64" s="255"/>
      <c r="Q64" s="255"/>
      <c r="R64" s="255"/>
      <c r="S64" s="255"/>
    </row>
    <row r="65" spans="7:18" s="2" customFormat="1" ht="15">
      <c r="G65" s="255"/>
      <c r="H65" s="255"/>
      <c r="I65" s="255"/>
      <c r="J65" s="255"/>
      <c r="K65" s="255"/>
      <c r="L65" s="255"/>
      <c r="M65" s="255"/>
      <c r="N65" s="255"/>
      <c r="O65" s="255"/>
      <c r="P65" s="255"/>
      <c r="Q65" s="255"/>
      <c r="R65" s="255"/>
    </row>
    <row r="66" spans="1:3" s="2" customFormat="1" ht="45">
      <c r="A66" s="266" t="s">
        <v>177</v>
      </c>
      <c r="B66" s="184" t="s">
        <v>690</v>
      </c>
      <c r="C66" s="263" t="s">
        <v>560</v>
      </c>
    </row>
    <row r="67" spans="6:7" s="2" customFormat="1" ht="15">
      <c r="F67" s="62"/>
      <c r="G67" s="49"/>
    </row>
    <row r="68" spans="1:17" s="2" customFormat="1" ht="18.75" customHeight="1">
      <c r="A68" s="375" t="s">
        <v>178</v>
      </c>
      <c r="B68" s="375" t="s">
        <v>179</v>
      </c>
      <c r="C68" s="375" t="s">
        <v>501</v>
      </c>
      <c r="D68" s="335" t="s">
        <v>502</v>
      </c>
      <c r="E68" s="472" t="s">
        <v>691</v>
      </c>
      <c r="F68" s="473"/>
      <c r="G68" s="474"/>
      <c r="J68" s="255"/>
      <c r="K68" s="255"/>
      <c r="L68" s="255"/>
      <c r="M68" s="255"/>
      <c r="N68" s="255"/>
      <c r="O68" s="255"/>
      <c r="P68" s="255"/>
      <c r="Q68" s="255"/>
    </row>
    <row r="69" spans="1:16" s="2" customFormat="1" ht="54" customHeight="1">
      <c r="A69" s="375"/>
      <c r="B69" s="375"/>
      <c r="C69" s="375"/>
      <c r="D69" s="455"/>
      <c r="E69" s="424" t="s">
        <v>503</v>
      </c>
      <c r="F69" s="425"/>
      <c r="G69" s="272" t="s">
        <v>504</v>
      </c>
      <c r="J69" s="255"/>
      <c r="K69" s="255"/>
      <c r="L69" s="255"/>
      <c r="M69" s="255"/>
      <c r="N69" s="255"/>
      <c r="O69" s="255"/>
      <c r="P69" s="255"/>
    </row>
    <row r="70" spans="1:16" s="2" customFormat="1" ht="19.5" customHeight="1">
      <c r="A70" s="461" t="s">
        <v>561</v>
      </c>
      <c r="B70" s="185" t="s">
        <v>439</v>
      </c>
      <c r="C70" s="186" t="s">
        <v>228</v>
      </c>
      <c r="D70" s="186" t="s">
        <v>506</v>
      </c>
      <c r="E70" s="187"/>
      <c r="F70" s="188">
        <v>8.11</v>
      </c>
      <c r="G70" s="189" t="s">
        <v>441</v>
      </c>
      <c r="J70" s="255"/>
      <c r="K70" s="255"/>
      <c r="L70" s="255"/>
      <c r="M70" s="255"/>
      <c r="N70" s="255"/>
      <c r="O70" s="255"/>
      <c r="P70" s="255"/>
    </row>
    <row r="71" spans="1:16" s="2" customFormat="1" ht="48.75" customHeight="1">
      <c r="A71" s="462"/>
      <c r="B71" s="264" t="s">
        <v>443</v>
      </c>
      <c r="C71" s="186" t="s">
        <v>228</v>
      </c>
      <c r="D71" s="263" t="s">
        <v>228</v>
      </c>
      <c r="E71" s="187"/>
      <c r="F71" s="188" t="s">
        <v>507</v>
      </c>
      <c r="G71" s="256" t="s">
        <v>441</v>
      </c>
      <c r="J71" s="255"/>
      <c r="K71" s="255"/>
      <c r="L71" s="255"/>
      <c r="M71" s="255"/>
      <c r="N71" s="255"/>
      <c r="O71" s="255"/>
      <c r="P71" s="255"/>
    </row>
    <row r="72" spans="1:16" s="2" customFormat="1" ht="50.25" customHeight="1">
      <c r="A72" s="462"/>
      <c r="B72" s="264" t="s">
        <v>446</v>
      </c>
      <c r="C72" s="264" t="s">
        <v>228</v>
      </c>
      <c r="D72" s="263" t="s">
        <v>228</v>
      </c>
      <c r="E72" s="187"/>
      <c r="F72" s="188" t="s">
        <v>508</v>
      </c>
      <c r="G72" s="256" t="s">
        <v>441</v>
      </c>
      <c r="J72" s="255"/>
      <c r="K72" s="255"/>
      <c r="L72" s="255"/>
      <c r="M72" s="255"/>
      <c r="N72" s="255"/>
      <c r="O72" s="255"/>
      <c r="P72" s="255"/>
    </row>
    <row r="73" spans="1:16" s="2" customFormat="1" ht="19.5" customHeight="1">
      <c r="A73" s="462"/>
      <c r="B73" s="190" t="s">
        <v>509</v>
      </c>
      <c r="C73" s="191" t="s">
        <v>228</v>
      </c>
      <c r="D73" s="191" t="s">
        <v>510</v>
      </c>
      <c r="E73" s="187"/>
      <c r="F73" s="188">
        <v>469</v>
      </c>
      <c r="G73" s="256" t="s">
        <v>441</v>
      </c>
      <c r="J73" s="255"/>
      <c r="K73" s="255"/>
      <c r="L73" s="255"/>
      <c r="M73" s="255"/>
      <c r="N73" s="255"/>
      <c r="O73" s="255"/>
      <c r="P73" s="255"/>
    </row>
    <row r="74" spans="1:16" s="2" customFormat="1" ht="19.5" customHeight="1">
      <c r="A74" s="462"/>
      <c r="B74" s="253" t="s">
        <v>511</v>
      </c>
      <c r="C74" s="191" t="s">
        <v>228</v>
      </c>
      <c r="D74" s="186" t="s">
        <v>512</v>
      </c>
      <c r="E74" s="187"/>
      <c r="F74" s="188">
        <v>574</v>
      </c>
      <c r="G74" s="256" t="s">
        <v>441</v>
      </c>
      <c r="J74" s="255"/>
      <c r="K74" s="255"/>
      <c r="L74" s="255"/>
      <c r="M74" s="255"/>
      <c r="N74" s="255"/>
      <c r="O74" s="255"/>
      <c r="P74" s="255"/>
    </row>
    <row r="75" spans="1:16" s="2" customFormat="1" ht="19.5" customHeight="1">
      <c r="A75" s="462"/>
      <c r="B75" s="253" t="s">
        <v>513</v>
      </c>
      <c r="C75" s="191" t="s">
        <v>228</v>
      </c>
      <c r="D75" s="186" t="s">
        <v>514</v>
      </c>
      <c r="E75" s="187"/>
      <c r="F75" s="188">
        <v>17</v>
      </c>
      <c r="G75" s="256" t="s">
        <v>441</v>
      </c>
      <c r="J75" s="255"/>
      <c r="K75" s="255"/>
      <c r="L75" s="255"/>
      <c r="M75" s="255"/>
      <c r="N75" s="255"/>
      <c r="O75" s="255"/>
      <c r="P75" s="255"/>
    </row>
    <row r="76" spans="1:16" s="2" customFormat="1" ht="19.5" customHeight="1">
      <c r="A76" s="462"/>
      <c r="B76" s="253" t="s">
        <v>515</v>
      </c>
      <c r="C76" s="191" t="s">
        <v>228</v>
      </c>
      <c r="D76" s="186" t="s">
        <v>512</v>
      </c>
      <c r="E76" s="187"/>
      <c r="F76" s="188">
        <v>41</v>
      </c>
      <c r="G76" s="256" t="s">
        <v>441</v>
      </c>
      <c r="J76" s="255"/>
      <c r="K76" s="255"/>
      <c r="L76" s="255"/>
      <c r="M76" s="255"/>
      <c r="N76" s="255"/>
      <c r="O76" s="255"/>
      <c r="P76" s="255"/>
    </row>
    <row r="77" spans="1:16" s="2" customFormat="1" ht="19.5" customHeight="1">
      <c r="A77" s="462"/>
      <c r="B77" s="253" t="s">
        <v>516</v>
      </c>
      <c r="C77" s="193">
        <v>250</v>
      </c>
      <c r="D77" s="274" t="s">
        <v>512</v>
      </c>
      <c r="E77" s="187"/>
      <c r="F77" s="188">
        <v>28</v>
      </c>
      <c r="G77" s="128">
        <f>F77/C77*100</f>
        <v>11.200000000000001</v>
      </c>
      <c r="J77" s="255"/>
      <c r="K77" s="255"/>
      <c r="L77" s="255"/>
      <c r="M77" s="255"/>
      <c r="N77" s="255"/>
      <c r="O77" s="255"/>
      <c r="P77" s="255"/>
    </row>
    <row r="78" spans="1:16" s="2" customFormat="1" ht="19.5" customHeight="1">
      <c r="A78" s="462"/>
      <c r="B78" s="253" t="s">
        <v>517</v>
      </c>
      <c r="C78" s="193">
        <v>200</v>
      </c>
      <c r="D78" s="274" t="s">
        <v>518</v>
      </c>
      <c r="E78" s="187" t="s">
        <v>431</v>
      </c>
      <c r="F78" s="188">
        <v>50</v>
      </c>
      <c r="G78" s="128">
        <v>0</v>
      </c>
      <c r="J78" s="255"/>
      <c r="K78" s="255"/>
      <c r="L78" s="255"/>
      <c r="M78" s="255"/>
      <c r="N78" s="255"/>
      <c r="O78" s="255"/>
      <c r="P78" s="255"/>
    </row>
    <row r="79" spans="1:16" s="2" customFormat="1" ht="19.5" customHeight="1">
      <c r="A79" s="462"/>
      <c r="B79" s="253" t="s">
        <v>519</v>
      </c>
      <c r="C79" s="193">
        <v>5</v>
      </c>
      <c r="D79" s="274" t="s">
        <v>518</v>
      </c>
      <c r="E79" s="187" t="s">
        <v>431</v>
      </c>
      <c r="F79" s="296">
        <v>1</v>
      </c>
      <c r="G79" s="128">
        <v>0</v>
      </c>
      <c r="J79" s="255"/>
      <c r="K79" s="255"/>
      <c r="L79" s="255"/>
      <c r="M79" s="255"/>
      <c r="N79" s="255"/>
      <c r="O79" s="255"/>
      <c r="P79" s="255"/>
    </row>
    <row r="80" spans="1:16" s="2" customFormat="1" ht="19.5" customHeight="1">
      <c r="A80" s="462"/>
      <c r="B80" s="253" t="s">
        <v>520</v>
      </c>
      <c r="C80" s="193">
        <v>10</v>
      </c>
      <c r="D80" s="274" t="s">
        <v>518</v>
      </c>
      <c r="E80" s="187"/>
      <c r="F80" s="296">
        <v>6</v>
      </c>
      <c r="G80" s="128">
        <f>F80/C80*100</f>
        <v>60</v>
      </c>
      <c r="J80" s="255"/>
      <c r="K80" s="255"/>
      <c r="L80" s="255"/>
      <c r="M80" s="255"/>
      <c r="N80" s="255"/>
      <c r="O80" s="255"/>
      <c r="P80" s="255"/>
    </row>
    <row r="81" spans="1:16" s="2" customFormat="1" ht="19.5" customHeight="1">
      <c r="A81" s="462"/>
      <c r="B81" s="253" t="s">
        <v>521</v>
      </c>
      <c r="C81" s="193">
        <v>1</v>
      </c>
      <c r="D81" s="274" t="s">
        <v>512</v>
      </c>
      <c r="E81" s="187" t="s">
        <v>431</v>
      </c>
      <c r="F81" s="188">
        <v>0.02</v>
      </c>
      <c r="G81" s="128">
        <v>0</v>
      </c>
      <c r="J81" s="255"/>
      <c r="K81" s="255"/>
      <c r="L81" s="255"/>
      <c r="M81" s="255"/>
      <c r="N81" s="255"/>
      <c r="O81" s="255"/>
      <c r="P81" s="255"/>
    </row>
    <row r="82" spans="1:16" s="2" customFormat="1" ht="19.5" customHeight="1">
      <c r="A82" s="462"/>
      <c r="B82" s="253" t="s">
        <v>522</v>
      </c>
      <c r="C82" s="193">
        <v>5</v>
      </c>
      <c r="D82" s="274" t="s">
        <v>518</v>
      </c>
      <c r="E82" s="187" t="s">
        <v>431</v>
      </c>
      <c r="F82" s="296">
        <v>5</v>
      </c>
      <c r="G82" s="128">
        <v>0</v>
      </c>
      <c r="J82" s="255"/>
      <c r="K82" s="255"/>
      <c r="L82" s="255"/>
      <c r="M82" s="255"/>
      <c r="N82" s="255"/>
      <c r="O82" s="255"/>
      <c r="P82" s="255"/>
    </row>
    <row r="83" spans="1:16" s="2" customFormat="1" ht="19.5" customHeight="1">
      <c r="A83" s="462"/>
      <c r="B83" s="253" t="s">
        <v>523</v>
      </c>
      <c r="C83" s="194" t="s">
        <v>228</v>
      </c>
      <c r="D83" s="274" t="s">
        <v>518</v>
      </c>
      <c r="E83" s="187"/>
      <c r="F83" s="188">
        <v>52</v>
      </c>
      <c r="G83" s="128" t="s">
        <v>562</v>
      </c>
      <c r="J83" s="255"/>
      <c r="K83" s="255"/>
      <c r="L83" s="255"/>
      <c r="M83" s="255"/>
      <c r="N83" s="255"/>
      <c r="O83" s="255"/>
      <c r="P83" s="255"/>
    </row>
    <row r="84" spans="1:16" s="2" customFormat="1" ht="19.5" customHeight="1">
      <c r="A84" s="462"/>
      <c r="B84" s="253" t="s">
        <v>524</v>
      </c>
      <c r="C84" s="193">
        <v>50</v>
      </c>
      <c r="D84" s="274" t="s">
        <v>518</v>
      </c>
      <c r="E84" s="187" t="s">
        <v>431</v>
      </c>
      <c r="F84" s="188">
        <v>10</v>
      </c>
      <c r="G84" s="128">
        <v>0</v>
      </c>
      <c r="J84" s="255"/>
      <c r="K84" s="255"/>
      <c r="L84" s="255"/>
      <c r="M84" s="255"/>
      <c r="N84" s="255"/>
      <c r="O84" s="255"/>
      <c r="P84" s="255"/>
    </row>
    <row r="85" spans="1:16" s="2" customFormat="1" ht="19.5" customHeight="1">
      <c r="A85" s="462"/>
      <c r="B85" s="253" t="s">
        <v>525</v>
      </c>
      <c r="C85" s="193">
        <v>200</v>
      </c>
      <c r="D85" s="274" t="s">
        <v>518</v>
      </c>
      <c r="E85" s="187"/>
      <c r="F85" s="188">
        <v>185</v>
      </c>
      <c r="G85" s="128">
        <f>F85/C85*100</f>
        <v>92.5</v>
      </c>
      <c r="J85" s="255"/>
      <c r="K85" s="255"/>
      <c r="L85" s="255"/>
      <c r="M85" s="255"/>
      <c r="N85" s="255"/>
      <c r="O85" s="255"/>
      <c r="P85" s="255"/>
    </row>
    <row r="86" spans="1:16" s="2" customFormat="1" ht="19.5" customHeight="1">
      <c r="A86" s="462"/>
      <c r="B86" s="253" t="s">
        <v>526</v>
      </c>
      <c r="C86" s="193">
        <v>50</v>
      </c>
      <c r="D86" s="274" t="s">
        <v>518</v>
      </c>
      <c r="E86" s="187"/>
      <c r="F86" s="296">
        <v>29</v>
      </c>
      <c r="G86" s="128">
        <f>F86/C86*100</f>
        <v>57.99999999999999</v>
      </c>
      <c r="J86" s="255"/>
      <c r="K86" s="255"/>
      <c r="L86" s="255"/>
      <c r="M86" s="255"/>
      <c r="N86" s="255"/>
      <c r="O86" s="255"/>
      <c r="P86" s="255"/>
    </row>
    <row r="87" spans="1:16" s="2" customFormat="1" ht="19.5" customHeight="1">
      <c r="A87" s="462"/>
      <c r="B87" s="253" t="s">
        <v>527</v>
      </c>
      <c r="C87" s="194" t="s">
        <v>228</v>
      </c>
      <c r="D87" s="274" t="s">
        <v>518</v>
      </c>
      <c r="E87" s="187"/>
      <c r="F87" s="188">
        <v>10</v>
      </c>
      <c r="G87" s="128" t="s">
        <v>441</v>
      </c>
      <c r="J87" s="255"/>
      <c r="K87" s="255"/>
      <c r="L87" s="255"/>
      <c r="M87" s="255"/>
      <c r="N87" s="255"/>
      <c r="O87" s="255"/>
      <c r="P87" s="255"/>
    </row>
    <row r="88" spans="1:16" s="2" customFormat="1" ht="19.5" customHeight="1">
      <c r="A88" s="462"/>
      <c r="B88" s="253" t="s">
        <v>528</v>
      </c>
      <c r="C88" s="37">
        <v>1</v>
      </c>
      <c r="D88" s="195" t="s">
        <v>518</v>
      </c>
      <c r="E88" s="187" t="s">
        <v>431</v>
      </c>
      <c r="F88" s="188">
        <v>0.5</v>
      </c>
      <c r="G88" s="128">
        <v>0</v>
      </c>
      <c r="J88" s="255"/>
      <c r="K88" s="255"/>
      <c r="L88" s="255"/>
      <c r="M88" s="255"/>
      <c r="N88" s="255"/>
      <c r="O88" s="255"/>
      <c r="P88" s="255"/>
    </row>
    <row r="89" spans="1:16" s="2" customFormat="1" ht="19.5" customHeight="1">
      <c r="A89" s="462"/>
      <c r="B89" s="253" t="s">
        <v>529</v>
      </c>
      <c r="C89" s="193">
        <v>20</v>
      </c>
      <c r="D89" s="195" t="s">
        <v>518</v>
      </c>
      <c r="E89" s="187" t="s">
        <v>431</v>
      </c>
      <c r="F89" s="188">
        <v>20</v>
      </c>
      <c r="G89" s="128">
        <v>0</v>
      </c>
      <c r="J89" s="255"/>
      <c r="K89" s="255"/>
      <c r="L89" s="255"/>
      <c r="M89" s="255"/>
      <c r="N89" s="255"/>
      <c r="O89" s="255"/>
      <c r="P89" s="255"/>
    </row>
    <row r="90" spans="1:16" s="2" customFormat="1" ht="19.5" customHeight="1">
      <c r="A90" s="462"/>
      <c r="B90" s="253" t="s">
        <v>530</v>
      </c>
      <c r="C90" s="193">
        <v>10</v>
      </c>
      <c r="D90" s="195" t="s">
        <v>518</v>
      </c>
      <c r="E90" s="187" t="s">
        <v>431</v>
      </c>
      <c r="F90" s="296">
        <v>5</v>
      </c>
      <c r="G90" s="128">
        <v>0</v>
      </c>
      <c r="J90" s="255"/>
      <c r="K90" s="255"/>
      <c r="L90" s="255"/>
      <c r="M90" s="255"/>
      <c r="N90" s="255"/>
      <c r="O90" s="255"/>
      <c r="P90" s="255"/>
    </row>
    <row r="91" spans="1:16" s="2" customFormat="1" ht="19.5" customHeight="1">
      <c r="A91" s="462"/>
      <c r="B91" s="253" t="s">
        <v>531</v>
      </c>
      <c r="C91" s="193">
        <v>1</v>
      </c>
      <c r="D91" s="195" t="s">
        <v>512</v>
      </c>
      <c r="E91" s="187"/>
      <c r="F91" s="188">
        <v>0.01</v>
      </c>
      <c r="G91" s="128">
        <f>F91/C91*100</f>
        <v>1</v>
      </c>
      <c r="J91" s="255"/>
      <c r="K91" s="255"/>
      <c r="L91" s="255"/>
      <c r="M91" s="255"/>
      <c r="N91" s="255"/>
      <c r="O91" s="255"/>
      <c r="P91" s="255"/>
    </row>
    <row r="92" spans="1:16" s="2" customFormat="1" ht="19.5" customHeight="1">
      <c r="A92" s="462"/>
      <c r="B92" s="253" t="s">
        <v>532</v>
      </c>
      <c r="C92" s="193">
        <v>10</v>
      </c>
      <c r="D92" s="195" t="s">
        <v>518</v>
      </c>
      <c r="E92" s="187" t="s">
        <v>431</v>
      </c>
      <c r="F92" s="296">
        <v>1</v>
      </c>
      <c r="G92" s="128">
        <v>0</v>
      </c>
      <c r="J92" s="255"/>
      <c r="K92" s="255"/>
      <c r="L92" s="255"/>
      <c r="M92" s="255"/>
      <c r="N92" s="255"/>
      <c r="O92" s="255"/>
      <c r="P92" s="255"/>
    </row>
    <row r="93" spans="1:16" s="2" customFormat="1" ht="19.5" customHeight="1">
      <c r="A93" s="462"/>
      <c r="B93" s="253" t="s">
        <v>533</v>
      </c>
      <c r="C93" s="194" t="s">
        <v>228</v>
      </c>
      <c r="D93" s="195" t="s">
        <v>512</v>
      </c>
      <c r="E93" s="187"/>
      <c r="F93" s="188">
        <v>22</v>
      </c>
      <c r="G93" s="256" t="s">
        <v>441</v>
      </c>
      <c r="J93" s="255"/>
      <c r="K93" s="255"/>
      <c r="L93" s="255"/>
      <c r="M93" s="255"/>
      <c r="N93" s="255"/>
      <c r="O93" s="255"/>
      <c r="P93" s="255"/>
    </row>
    <row r="94" spans="1:16" s="2" customFormat="1" ht="19.5" customHeight="1">
      <c r="A94" s="462"/>
      <c r="B94" s="253" t="s">
        <v>534</v>
      </c>
      <c r="C94" s="194" t="s">
        <v>228</v>
      </c>
      <c r="D94" s="195" t="s">
        <v>518</v>
      </c>
      <c r="E94" s="187" t="s">
        <v>431</v>
      </c>
      <c r="F94" s="188">
        <v>5</v>
      </c>
      <c r="G94" s="256" t="s">
        <v>441</v>
      </c>
      <c r="J94" s="255"/>
      <c r="K94" s="255"/>
      <c r="L94" s="255"/>
      <c r="M94" s="255"/>
      <c r="N94" s="255"/>
      <c r="O94" s="255"/>
      <c r="P94" s="255"/>
    </row>
    <row r="95" spans="1:16" s="2" customFormat="1" ht="19.5" customHeight="1">
      <c r="A95" s="462"/>
      <c r="B95" s="253" t="s">
        <v>535</v>
      </c>
      <c r="C95" s="194" t="s">
        <v>228</v>
      </c>
      <c r="D95" s="195" t="s">
        <v>512</v>
      </c>
      <c r="E95" s="187"/>
      <c r="F95" s="188">
        <v>0.39</v>
      </c>
      <c r="G95" s="256" t="s">
        <v>441</v>
      </c>
      <c r="J95" s="255"/>
      <c r="K95" s="255"/>
      <c r="L95" s="255"/>
      <c r="M95" s="255"/>
      <c r="N95" s="255"/>
      <c r="O95" s="255"/>
      <c r="P95" s="255"/>
    </row>
    <row r="96" spans="1:16" s="2" customFormat="1" ht="19.5" customHeight="1">
      <c r="A96" s="462"/>
      <c r="B96" s="253" t="s">
        <v>536</v>
      </c>
      <c r="C96" s="193">
        <v>0.5</v>
      </c>
      <c r="D96" s="195" t="s">
        <v>512</v>
      </c>
      <c r="E96" s="187" t="s">
        <v>431</v>
      </c>
      <c r="F96" s="188">
        <v>0.03</v>
      </c>
      <c r="G96" s="128">
        <v>0</v>
      </c>
      <c r="J96" s="255"/>
      <c r="K96" s="255"/>
      <c r="L96" s="255"/>
      <c r="M96" s="255"/>
      <c r="N96" s="255"/>
      <c r="O96" s="255"/>
      <c r="P96" s="255"/>
    </row>
    <row r="97" spans="1:16" s="2" customFormat="1" ht="19.5" customHeight="1">
      <c r="A97" s="462"/>
      <c r="B97" s="253" t="s">
        <v>537</v>
      </c>
      <c r="C97" s="193" t="s">
        <v>228</v>
      </c>
      <c r="D97" s="195" t="s">
        <v>512</v>
      </c>
      <c r="E97" s="187" t="s">
        <v>431</v>
      </c>
      <c r="F97" s="296">
        <v>1</v>
      </c>
      <c r="G97" s="256" t="s">
        <v>441</v>
      </c>
      <c r="J97" s="255"/>
      <c r="K97" s="255"/>
      <c r="L97" s="255"/>
      <c r="M97" s="255"/>
      <c r="N97" s="255"/>
      <c r="O97" s="255"/>
      <c r="P97" s="255"/>
    </row>
    <row r="98" spans="1:16" s="2" customFormat="1" ht="19.5" customHeight="1">
      <c r="A98" s="462"/>
      <c r="B98" s="253" t="s">
        <v>538</v>
      </c>
      <c r="C98" s="193" t="s">
        <v>228</v>
      </c>
      <c r="D98" s="186" t="s">
        <v>228</v>
      </c>
      <c r="E98" s="187" t="s">
        <v>431</v>
      </c>
      <c r="F98" s="188">
        <v>0.1</v>
      </c>
      <c r="G98" s="256" t="s">
        <v>441</v>
      </c>
      <c r="J98" s="255"/>
      <c r="K98" s="255"/>
      <c r="L98" s="255"/>
      <c r="M98" s="255"/>
      <c r="N98" s="255"/>
      <c r="O98" s="255"/>
      <c r="P98" s="255"/>
    </row>
    <row r="99" spans="1:16" s="2" customFormat="1" ht="19.5" customHeight="1">
      <c r="A99" s="462"/>
      <c r="B99" s="253" t="s">
        <v>539</v>
      </c>
      <c r="C99" s="193">
        <v>50</v>
      </c>
      <c r="D99" s="195" t="s">
        <v>518</v>
      </c>
      <c r="E99" s="187" t="s">
        <v>431</v>
      </c>
      <c r="F99" s="188">
        <v>10</v>
      </c>
      <c r="G99" s="128">
        <v>0</v>
      </c>
      <c r="J99" s="255"/>
      <c r="K99" s="255"/>
      <c r="L99" s="255"/>
      <c r="M99" s="255"/>
      <c r="N99" s="255"/>
      <c r="O99" s="255"/>
      <c r="P99" s="255"/>
    </row>
    <row r="100" spans="1:16" s="2" customFormat="1" ht="19.5" customHeight="1">
      <c r="A100" s="462"/>
      <c r="B100" s="253" t="s">
        <v>482</v>
      </c>
      <c r="C100" s="193">
        <v>350</v>
      </c>
      <c r="D100" s="195" t="s">
        <v>518</v>
      </c>
      <c r="E100" s="187" t="s">
        <v>431</v>
      </c>
      <c r="F100" s="188">
        <v>10</v>
      </c>
      <c r="G100" s="128">
        <v>0</v>
      </c>
      <c r="J100" s="255"/>
      <c r="K100" s="255"/>
      <c r="L100" s="255"/>
      <c r="M100" s="255"/>
      <c r="N100" s="255"/>
      <c r="O100" s="255"/>
      <c r="P100" s="255"/>
    </row>
    <row r="101" spans="1:16" s="2" customFormat="1" ht="29.25" customHeight="1">
      <c r="A101" s="462"/>
      <c r="B101" s="185" t="s">
        <v>540</v>
      </c>
      <c r="C101" s="196" t="s">
        <v>228</v>
      </c>
      <c r="D101" s="195" t="s">
        <v>518</v>
      </c>
      <c r="E101" s="187" t="s">
        <v>431</v>
      </c>
      <c r="F101" s="296">
        <v>5</v>
      </c>
      <c r="G101" s="256" t="s">
        <v>441</v>
      </c>
      <c r="J101" s="255"/>
      <c r="K101" s="255"/>
      <c r="L101" s="255"/>
      <c r="M101" s="255"/>
      <c r="N101" s="255"/>
      <c r="O101" s="255"/>
      <c r="P101" s="255"/>
    </row>
    <row r="102" spans="1:16" s="2" customFormat="1" ht="19.5" customHeight="1">
      <c r="A102" s="463"/>
      <c r="B102" s="264" t="s">
        <v>541</v>
      </c>
      <c r="C102" s="264" t="s">
        <v>228</v>
      </c>
      <c r="D102" s="264" t="s">
        <v>512</v>
      </c>
      <c r="E102" s="187" t="s">
        <v>431</v>
      </c>
      <c r="F102" s="188">
        <v>0.05</v>
      </c>
      <c r="G102" s="256" t="s">
        <v>441</v>
      </c>
      <c r="J102" s="255"/>
      <c r="K102" s="255"/>
      <c r="L102" s="255"/>
      <c r="M102" s="255"/>
      <c r="N102" s="255"/>
      <c r="O102" s="255"/>
      <c r="P102" s="255"/>
    </row>
    <row r="103" spans="1:16" s="2" customFormat="1" ht="19.5" customHeight="1">
      <c r="A103" s="464"/>
      <c r="B103" s="466" t="s">
        <v>543</v>
      </c>
      <c r="C103" s="467"/>
      <c r="D103" s="467"/>
      <c r="E103" s="467"/>
      <c r="F103" s="467"/>
      <c r="G103" s="468"/>
      <c r="J103" s="255"/>
      <c r="K103" s="255"/>
      <c r="L103" s="255"/>
      <c r="M103" s="255"/>
      <c r="N103" s="255"/>
      <c r="O103" s="255"/>
      <c r="P103" s="255"/>
    </row>
    <row r="104" spans="1:16" s="2" customFormat="1" ht="19.5" customHeight="1">
      <c r="A104" s="464"/>
      <c r="B104" s="253" t="s">
        <v>544</v>
      </c>
      <c r="C104" s="193">
        <v>1</v>
      </c>
      <c r="D104" s="274" t="s">
        <v>518</v>
      </c>
      <c r="E104" s="187"/>
      <c r="F104" s="299">
        <v>0.9</v>
      </c>
      <c r="G104" s="262">
        <f>F104/C104*100</f>
        <v>90</v>
      </c>
      <c r="J104" s="255"/>
      <c r="K104" s="255"/>
      <c r="L104" s="255"/>
      <c r="M104" s="255"/>
      <c r="N104" s="255"/>
      <c r="O104" s="255"/>
      <c r="P104" s="255"/>
    </row>
    <row r="105" spans="1:16" s="2" customFormat="1" ht="19.5" customHeight="1">
      <c r="A105" s="464"/>
      <c r="B105" s="253" t="s">
        <v>545</v>
      </c>
      <c r="C105" s="193">
        <v>50</v>
      </c>
      <c r="D105" s="274" t="s">
        <v>518</v>
      </c>
      <c r="E105" s="187" t="s">
        <v>431</v>
      </c>
      <c r="F105" s="188">
        <v>0.05</v>
      </c>
      <c r="G105" s="262">
        <v>0</v>
      </c>
      <c r="J105" s="255"/>
      <c r="K105" s="255"/>
      <c r="L105" s="255"/>
      <c r="M105" s="255"/>
      <c r="N105" s="255"/>
      <c r="O105" s="255"/>
      <c r="P105" s="255"/>
    </row>
    <row r="106" spans="1:16" s="2" customFormat="1" ht="19.5" customHeight="1">
      <c r="A106" s="464"/>
      <c r="B106" s="253" t="s">
        <v>546</v>
      </c>
      <c r="C106" s="193">
        <v>15</v>
      </c>
      <c r="D106" s="274" t="s">
        <v>518</v>
      </c>
      <c r="E106" s="187"/>
      <c r="F106" s="299">
        <v>0.3</v>
      </c>
      <c r="G106" s="262">
        <f>F106/C106*100</f>
        <v>2</v>
      </c>
      <c r="J106" s="255"/>
      <c r="K106" s="255"/>
      <c r="L106" s="255"/>
      <c r="M106" s="255"/>
      <c r="N106" s="255"/>
      <c r="O106" s="255"/>
      <c r="P106" s="255"/>
    </row>
    <row r="107" spans="1:16" s="2" customFormat="1" ht="19.5" customHeight="1">
      <c r="A107" s="464"/>
      <c r="B107" s="253" t="s">
        <v>547</v>
      </c>
      <c r="C107" s="193">
        <v>10</v>
      </c>
      <c r="D107" s="274" t="s">
        <v>518</v>
      </c>
      <c r="E107" s="187"/>
      <c r="F107" s="188">
        <v>0.06</v>
      </c>
      <c r="G107" s="262">
        <f>F107/C107*100</f>
        <v>0.6</v>
      </c>
      <c r="J107" s="255"/>
      <c r="K107" s="255"/>
      <c r="L107" s="255"/>
      <c r="M107" s="255"/>
      <c r="N107" s="255"/>
      <c r="O107" s="255"/>
      <c r="P107" s="255"/>
    </row>
    <row r="108" spans="1:16" s="2" customFormat="1" ht="19.5" customHeight="1">
      <c r="A108" s="464"/>
      <c r="B108" s="253" t="s">
        <v>548</v>
      </c>
      <c r="C108" s="193">
        <v>25</v>
      </c>
      <c r="D108" s="274" t="s">
        <v>518</v>
      </c>
      <c r="E108" s="187"/>
      <c r="F108" s="188">
        <v>0.29</v>
      </c>
      <c r="G108" s="262">
        <f>F108/C108*100</f>
        <v>1.16</v>
      </c>
      <c r="J108" s="255"/>
      <c r="K108" s="255"/>
      <c r="L108" s="255"/>
      <c r="M108" s="255"/>
      <c r="N108" s="255"/>
      <c r="O108" s="255"/>
      <c r="P108" s="255"/>
    </row>
    <row r="109" spans="1:16" s="2" customFormat="1" ht="19.5" customHeight="1">
      <c r="A109" s="464"/>
      <c r="B109" s="469" t="s">
        <v>549</v>
      </c>
      <c r="C109" s="470"/>
      <c r="D109" s="470"/>
      <c r="E109" s="470"/>
      <c r="F109" s="470"/>
      <c r="G109" s="471"/>
      <c r="J109" s="255"/>
      <c r="K109" s="255"/>
      <c r="L109" s="255"/>
      <c r="M109" s="255"/>
      <c r="N109" s="255"/>
      <c r="O109" s="255"/>
      <c r="P109" s="255"/>
    </row>
    <row r="110" spans="1:16" s="2" customFormat="1" ht="19.5" customHeight="1">
      <c r="A110" s="464"/>
      <c r="B110" s="253" t="s">
        <v>550</v>
      </c>
      <c r="C110" s="193">
        <v>0.1</v>
      </c>
      <c r="D110" s="274" t="s">
        <v>518</v>
      </c>
      <c r="E110" s="187" t="s">
        <v>431</v>
      </c>
      <c r="F110" s="298">
        <v>0.01</v>
      </c>
      <c r="G110" s="174">
        <v>0</v>
      </c>
      <c r="J110" s="255"/>
      <c r="K110" s="255"/>
      <c r="L110" s="255"/>
      <c r="M110" s="255"/>
      <c r="N110" s="255"/>
      <c r="O110" s="255"/>
      <c r="P110" s="255"/>
    </row>
    <row r="111" spans="1:16" s="2" customFormat="1" ht="19.5" customHeight="1">
      <c r="A111" s="464"/>
      <c r="B111" s="253" t="s">
        <v>551</v>
      </c>
      <c r="C111" s="275">
        <v>0.01</v>
      </c>
      <c r="D111" s="274" t="s">
        <v>518</v>
      </c>
      <c r="E111" s="187" t="s">
        <v>431</v>
      </c>
      <c r="F111" s="298">
        <v>0.01</v>
      </c>
      <c r="G111" s="176">
        <v>0</v>
      </c>
      <c r="H111" s="255"/>
      <c r="I111" s="255"/>
      <c r="J111" s="255"/>
      <c r="K111" s="255"/>
      <c r="L111" s="255"/>
      <c r="M111" s="255"/>
      <c r="N111" s="255"/>
      <c r="O111" s="255"/>
      <c r="P111" s="255"/>
    </row>
    <row r="112" spans="1:16" s="2" customFormat="1" ht="19.5" customHeight="1">
      <c r="A112" s="464"/>
      <c r="B112" s="253" t="s">
        <v>552</v>
      </c>
      <c r="C112" s="275">
        <v>0.1</v>
      </c>
      <c r="D112" s="274" t="s">
        <v>518</v>
      </c>
      <c r="E112" s="187" t="s">
        <v>431</v>
      </c>
      <c r="F112" s="298">
        <v>0.01</v>
      </c>
      <c r="G112" s="176">
        <v>0</v>
      </c>
      <c r="H112" s="255"/>
      <c r="I112" s="255"/>
      <c r="J112" s="255"/>
      <c r="K112" s="255"/>
      <c r="L112" s="255"/>
      <c r="M112" s="255"/>
      <c r="N112" s="255"/>
      <c r="O112" s="255"/>
      <c r="P112" s="255"/>
    </row>
    <row r="113" spans="1:16" s="2" customFormat="1" ht="19.5" customHeight="1">
      <c r="A113" s="464"/>
      <c r="B113" s="253" t="s">
        <v>553</v>
      </c>
      <c r="C113" s="275">
        <v>0.05</v>
      </c>
      <c r="D113" s="274" t="s">
        <v>518</v>
      </c>
      <c r="E113" s="187" t="s">
        <v>431</v>
      </c>
      <c r="F113" s="298">
        <v>0.01</v>
      </c>
      <c r="G113" s="176">
        <v>0</v>
      </c>
      <c r="H113" s="255"/>
      <c r="I113" s="255"/>
      <c r="J113" s="255"/>
      <c r="K113" s="255"/>
      <c r="L113" s="255"/>
      <c r="M113" s="255"/>
      <c r="N113" s="255"/>
      <c r="O113" s="255"/>
      <c r="P113" s="255"/>
    </row>
    <row r="114" spans="1:16" s="2" customFormat="1" ht="19.5" customHeight="1">
      <c r="A114" s="464"/>
      <c r="B114" s="253" t="s">
        <v>554</v>
      </c>
      <c r="C114" s="275">
        <v>0.01</v>
      </c>
      <c r="D114" s="274" t="s">
        <v>518</v>
      </c>
      <c r="E114" s="187" t="s">
        <v>431</v>
      </c>
      <c r="F114" s="298">
        <v>0.01</v>
      </c>
      <c r="G114" s="176">
        <v>0</v>
      </c>
      <c r="H114" s="255"/>
      <c r="I114" s="255"/>
      <c r="J114" s="255"/>
      <c r="K114" s="255"/>
      <c r="L114" s="255"/>
      <c r="M114" s="255"/>
      <c r="N114" s="255"/>
      <c r="O114" s="255"/>
      <c r="P114" s="255"/>
    </row>
    <row r="115" spans="1:16" s="2" customFormat="1" ht="19.5" customHeight="1">
      <c r="A115" s="464"/>
      <c r="B115" s="253" t="s">
        <v>555</v>
      </c>
      <c r="C115" s="275">
        <v>5</v>
      </c>
      <c r="D115" s="274" t="s">
        <v>518</v>
      </c>
      <c r="E115" s="187" t="s">
        <v>431</v>
      </c>
      <c r="F115" s="298">
        <v>0.01</v>
      </c>
      <c r="G115" s="176">
        <v>0</v>
      </c>
      <c r="H115" s="255"/>
      <c r="I115" s="255"/>
      <c r="J115" s="255"/>
      <c r="K115" s="255"/>
      <c r="L115" s="255"/>
      <c r="M115" s="255"/>
      <c r="N115" s="255"/>
      <c r="O115" s="255"/>
      <c r="P115" s="255"/>
    </row>
    <row r="116" spans="1:16" s="2" customFormat="1" ht="19.5" customHeight="1">
      <c r="A116" s="464"/>
      <c r="B116" s="20" t="s">
        <v>556</v>
      </c>
      <c r="C116" s="275">
        <v>0.01</v>
      </c>
      <c r="D116" s="274" t="s">
        <v>518</v>
      </c>
      <c r="E116" s="187" t="s">
        <v>431</v>
      </c>
      <c r="F116" s="298">
        <v>0.01</v>
      </c>
      <c r="G116" s="176">
        <v>0</v>
      </c>
      <c r="H116" s="255"/>
      <c r="I116" s="255"/>
      <c r="J116" s="255"/>
      <c r="K116" s="255"/>
      <c r="L116" s="255"/>
      <c r="M116" s="255"/>
      <c r="N116" s="255"/>
      <c r="O116" s="255"/>
      <c r="P116" s="255"/>
    </row>
    <row r="117" spans="1:16" s="2" customFormat="1" ht="19.5" customHeight="1">
      <c r="A117" s="464"/>
      <c r="B117" s="20" t="s">
        <v>557</v>
      </c>
      <c r="C117" s="275">
        <v>0.1</v>
      </c>
      <c r="D117" s="274" t="s">
        <v>518</v>
      </c>
      <c r="E117" s="187" t="s">
        <v>431</v>
      </c>
      <c r="F117" s="298">
        <v>0.01</v>
      </c>
      <c r="G117" s="176">
        <v>0</v>
      </c>
      <c r="H117" s="255"/>
      <c r="I117" s="255"/>
      <c r="J117" s="255"/>
      <c r="K117" s="255"/>
      <c r="L117" s="255"/>
      <c r="M117" s="255"/>
      <c r="N117" s="255"/>
      <c r="O117" s="255"/>
      <c r="P117" s="255"/>
    </row>
    <row r="118" spans="1:16" s="2" customFormat="1" ht="19.5" customHeight="1">
      <c r="A118" s="464"/>
      <c r="B118" s="20" t="s">
        <v>558</v>
      </c>
      <c r="C118" s="197">
        <v>50</v>
      </c>
      <c r="D118" s="274" t="s">
        <v>518</v>
      </c>
      <c r="E118" s="187" t="s">
        <v>431</v>
      </c>
      <c r="F118" s="298">
        <v>0.01</v>
      </c>
      <c r="G118" s="200">
        <v>0</v>
      </c>
      <c r="H118" s="255"/>
      <c r="I118" s="255"/>
      <c r="J118" s="255"/>
      <c r="K118" s="255"/>
      <c r="L118" s="255"/>
      <c r="M118" s="255"/>
      <c r="N118" s="255"/>
      <c r="O118" s="255"/>
      <c r="P118" s="255"/>
    </row>
    <row r="119" spans="1:16" s="2" customFormat="1" ht="64.5" customHeight="1">
      <c r="A119" s="465"/>
      <c r="B119" s="199" t="s">
        <v>559</v>
      </c>
      <c r="C119" s="261">
        <v>0.1</v>
      </c>
      <c r="D119" s="195" t="s">
        <v>518</v>
      </c>
      <c r="E119" s="187" t="s">
        <v>431</v>
      </c>
      <c r="F119" s="298">
        <v>0.04</v>
      </c>
      <c r="G119" s="201">
        <v>0</v>
      </c>
      <c r="H119" s="255"/>
      <c r="I119" s="255"/>
      <c r="J119" s="255"/>
      <c r="K119" s="255"/>
      <c r="L119" s="255"/>
      <c r="M119" s="255"/>
      <c r="N119" s="255"/>
      <c r="O119" s="255"/>
      <c r="P119" s="255"/>
    </row>
    <row r="120" spans="1:19" s="2" customFormat="1" ht="36.75" customHeight="1">
      <c r="A120" s="441" t="s">
        <v>542</v>
      </c>
      <c r="B120" s="441"/>
      <c r="C120" s="441"/>
      <c r="D120" s="441"/>
      <c r="E120" s="441"/>
      <c r="F120" s="441"/>
      <c r="G120" s="441"/>
      <c r="H120" s="255"/>
      <c r="I120" s="255"/>
      <c r="J120" s="255"/>
      <c r="K120" s="255"/>
      <c r="L120" s="255"/>
      <c r="M120" s="255"/>
      <c r="N120" s="255"/>
      <c r="O120" s="255"/>
      <c r="P120" s="255"/>
      <c r="Q120" s="255"/>
      <c r="R120" s="255"/>
      <c r="S120" s="255"/>
    </row>
    <row r="123" spans="1:3" s="2" customFormat="1" ht="45">
      <c r="A123" s="266" t="s">
        <v>177</v>
      </c>
      <c r="B123" s="96" t="s">
        <v>563</v>
      </c>
      <c r="C123" s="263" t="s">
        <v>564</v>
      </c>
    </row>
    <row r="124" spans="6:7" s="2" customFormat="1" ht="15">
      <c r="F124" s="62"/>
      <c r="G124" s="49"/>
    </row>
    <row r="125" spans="1:17" s="2" customFormat="1" ht="18.75" customHeight="1">
      <c r="A125" s="375" t="s">
        <v>178</v>
      </c>
      <c r="B125" s="375" t="s">
        <v>179</v>
      </c>
      <c r="C125" s="375" t="s">
        <v>501</v>
      </c>
      <c r="D125" s="335" t="s">
        <v>502</v>
      </c>
      <c r="E125" s="472" t="s">
        <v>692</v>
      </c>
      <c r="F125" s="473"/>
      <c r="G125" s="474"/>
      <c r="J125" s="255"/>
      <c r="K125" s="255"/>
      <c r="L125" s="255"/>
      <c r="M125" s="255"/>
      <c r="N125" s="255"/>
      <c r="O125" s="255"/>
      <c r="P125" s="255"/>
      <c r="Q125" s="255"/>
    </row>
    <row r="126" spans="1:16" s="2" customFormat="1" ht="54" customHeight="1">
      <c r="A126" s="375"/>
      <c r="B126" s="375"/>
      <c r="C126" s="375"/>
      <c r="D126" s="455"/>
      <c r="E126" s="424" t="s">
        <v>181</v>
      </c>
      <c r="F126" s="425"/>
      <c r="G126" s="272" t="s">
        <v>504</v>
      </c>
      <c r="J126" s="255"/>
      <c r="K126" s="255"/>
      <c r="L126" s="255"/>
      <c r="M126" s="255"/>
      <c r="N126" s="255"/>
      <c r="O126" s="255"/>
      <c r="P126" s="255"/>
    </row>
    <row r="127" spans="1:16" s="2" customFormat="1" ht="19.5" customHeight="1">
      <c r="A127" s="461" t="s">
        <v>565</v>
      </c>
      <c r="B127" s="185" t="s">
        <v>439</v>
      </c>
      <c r="C127" s="186" t="s">
        <v>228</v>
      </c>
      <c r="D127" s="186" t="s">
        <v>506</v>
      </c>
      <c r="E127" s="187"/>
      <c r="F127" s="188">
        <v>7.9</v>
      </c>
      <c r="G127" s="128" t="s">
        <v>562</v>
      </c>
      <c r="J127" s="255"/>
      <c r="K127" s="255"/>
      <c r="L127" s="255"/>
      <c r="M127" s="255"/>
      <c r="N127" s="255"/>
      <c r="O127" s="255"/>
      <c r="P127" s="255"/>
    </row>
    <row r="128" spans="1:16" s="2" customFormat="1" ht="45.75" customHeight="1">
      <c r="A128" s="462"/>
      <c r="B128" s="264" t="s">
        <v>443</v>
      </c>
      <c r="C128" s="186" t="s">
        <v>228</v>
      </c>
      <c r="D128" s="263" t="s">
        <v>228</v>
      </c>
      <c r="E128" s="187"/>
      <c r="F128" s="188" t="s">
        <v>507</v>
      </c>
      <c r="G128" s="128" t="s">
        <v>562</v>
      </c>
      <c r="J128" s="255"/>
      <c r="K128" s="255"/>
      <c r="L128" s="255"/>
      <c r="M128" s="255"/>
      <c r="N128" s="255"/>
      <c r="O128" s="255"/>
      <c r="P128" s="255"/>
    </row>
    <row r="129" spans="1:16" s="2" customFormat="1" ht="48.75" customHeight="1">
      <c r="A129" s="462"/>
      <c r="B129" s="264" t="s">
        <v>446</v>
      </c>
      <c r="C129" s="264" t="s">
        <v>228</v>
      </c>
      <c r="D129" s="263" t="s">
        <v>228</v>
      </c>
      <c r="E129" s="187"/>
      <c r="F129" s="188" t="s">
        <v>508</v>
      </c>
      <c r="G129" s="128" t="s">
        <v>562</v>
      </c>
      <c r="J129" s="255"/>
      <c r="K129" s="255"/>
      <c r="L129" s="255"/>
      <c r="M129" s="255"/>
      <c r="N129" s="255"/>
      <c r="O129" s="255"/>
      <c r="P129" s="255"/>
    </row>
    <row r="130" spans="1:16" s="2" customFormat="1" ht="19.5" customHeight="1">
      <c r="A130" s="462"/>
      <c r="B130" s="190" t="s">
        <v>509</v>
      </c>
      <c r="C130" s="191" t="s">
        <v>228</v>
      </c>
      <c r="D130" s="191" t="s">
        <v>510</v>
      </c>
      <c r="E130" s="187"/>
      <c r="F130" s="188">
        <v>650</v>
      </c>
      <c r="G130" s="128" t="s">
        <v>562</v>
      </c>
      <c r="J130" s="255"/>
      <c r="K130" s="255"/>
      <c r="L130" s="255"/>
      <c r="M130" s="255"/>
      <c r="N130" s="255"/>
      <c r="O130" s="255"/>
      <c r="P130" s="255"/>
    </row>
    <row r="131" spans="1:16" s="2" customFormat="1" ht="19.5" customHeight="1">
      <c r="A131" s="462"/>
      <c r="B131" s="253" t="s">
        <v>511</v>
      </c>
      <c r="C131" s="191" t="s">
        <v>228</v>
      </c>
      <c r="D131" s="186" t="s">
        <v>512</v>
      </c>
      <c r="E131" s="187"/>
      <c r="F131" s="188">
        <v>446</v>
      </c>
      <c r="G131" s="128" t="s">
        <v>562</v>
      </c>
      <c r="J131" s="255"/>
      <c r="K131" s="255"/>
      <c r="L131" s="255"/>
      <c r="M131" s="255"/>
      <c r="N131" s="255"/>
      <c r="O131" s="255"/>
      <c r="P131" s="255"/>
    </row>
    <row r="132" spans="1:16" s="2" customFormat="1" ht="19.5" customHeight="1">
      <c r="A132" s="462"/>
      <c r="B132" s="253" t="s">
        <v>513</v>
      </c>
      <c r="C132" s="191" t="s">
        <v>228</v>
      </c>
      <c r="D132" s="186" t="s">
        <v>514</v>
      </c>
      <c r="E132" s="187"/>
      <c r="F132" s="188">
        <v>27</v>
      </c>
      <c r="G132" s="128" t="s">
        <v>562</v>
      </c>
      <c r="J132" s="255"/>
      <c r="K132" s="255"/>
      <c r="L132" s="255"/>
      <c r="M132" s="255"/>
      <c r="N132" s="255"/>
      <c r="O132" s="255"/>
      <c r="P132" s="255"/>
    </row>
    <row r="133" spans="1:16" s="2" customFormat="1" ht="19.5" customHeight="1">
      <c r="A133" s="462"/>
      <c r="B133" s="253" t="s">
        <v>515</v>
      </c>
      <c r="C133" s="191" t="s">
        <v>228</v>
      </c>
      <c r="D133" s="186" t="s">
        <v>512</v>
      </c>
      <c r="E133" s="187"/>
      <c r="F133" s="188">
        <v>28</v>
      </c>
      <c r="G133" s="128" t="s">
        <v>562</v>
      </c>
      <c r="J133" s="255"/>
      <c r="K133" s="255"/>
      <c r="L133" s="255"/>
      <c r="M133" s="255"/>
      <c r="N133" s="255"/>
      <c r="O133" s="255"/>
      <c r="P133" s="255"/>
    </row>
    <row r="134" spans="1:16" s="2" customFormat="1" ht="19.5" customHeight="1">
      <c r="A134" s="462"/>
      <c r="B134" s="253" t="s">
        <v>516</v>
      </c>
      <c r="C134" s="193">
        <v>250</v>
      </c>
      <c r="D134" s="274" t="s">
        <v>512</v>
      </c>
      <c r="E134" s="187"/>
      <c r="F134" s="188">
        <v>66</v>
      </c>
      <c r="G134" s="128">
        <f>F134/C134*100</f>
        <v>26.400000000000002</v>
      </c>
      <c r="J134" s="255"/>
      <c r="K134" s="255"/>
      <c r="L134" s="255"/>
      <c r="M134" s="255"/>
      <c r="N134" s="255"/>
      <c r="O134" s="255"/>
      <c r="P134" s="255"/>
    </row>
    <row r="135" spans="1:16" s="2" customFormat="1" ht="19.5" customHeight="1">
      <c r="A135" s="462"/>
      <c r="B135" s="253" t="s">
        <v>517</v>
      </c>
      <c r="C135" s="193">
        <v>200</v>
      </c>
      <c r="D135" s="274" t="s">
        <v>518</v>
      </c>
      <c r="E135" s="187"/>
      <c r="F135" s="188">
        <v>181</v>
      </c>
      <c r="G135" s="128">
        <f>F135/C135*100</f>
        <v>90.5</v>
      </c>
      <c r="J135" s="255"/>
      <c r="K135" s="255"/>
      <c r="L135" s="255"/>
      <c r="M135" s="255"/>
      <c r="N135" s="255"/>
      <c r="O135" s="255"/>
      <c r="P135" s="255"/>
    </row>
    <row r="136" spans="1:16" s="2" customFormat="1" ht="19.5" customHeight="1">
      <c r="A136" s="462"/>
      <c r="B136" s="253" t="s">
        <v>519</v>
      </c>
      <c r="C136" s="193">
        <v>5</v>
      </c>
      <c r="D136" s="274" t="s">
        <v>518</v>
      </c>
      <c r="E136" s="187" t="s">
        <v>431</v>
      </c>
      <c r="F136" s="296">
        <v>1</v>
      </c>
      <c r="G136" s="128">
        <v>0</v>
      </c>
      <c r="J136" s="255"/>
      <c r="K136" s="255"/>
      <c r="L136" s="255"/>
      <c r="M136" s="255"/>
      <c r="N136" s="255"/>
      <c r="O136" s="255"/>
      <c r="P136" s="255"/>
    </row>
    <row r="137" spans="1:16" s="2" customFormat="1" ht="19.5" customHeight="1">
      <c r="A137" s="462"/>
      <c r="B137" s="253" t="s">
        <v>520</v>
      </c>
      <c r="C137" s="193">
        <v>10</v>
      </c>
      <c r="D137" s="274" t="s">
        <v>518</v>
      </c>
      <c r="E137" s="187" t="s">
        <v>431</v>
      </c>
      <c r="F137" s="296">
        <v>1</v>
      </c>
      <c r="G137" s="128">
        <v>0</v>
      </c>
      <c r="J137" s="255"/>
      <c r="K137" s="255"/>
      <c r="L137" s="255"/>
      <c r="M137" s="255"/>
      <c r="N137" s="255"/>
      <c r="O137" s="255"/>
      <c r="P137" s="255"/>
    </row>
    <row r="138" spans="1:16" s="2" customFormat="1" ht="19.5" customHeight="1">
      <c r="A138" s="462"/>
      <c r="B138" s="253" t="s">
        <v>521</v>
      </c>
      <c r="C138" s="193">
        <v>1</v>
      </c>
      <c r="D138" s="274" t="s">
        <v>512</v>
      </c>
      <c r="E138" s="187" t="s">
        <v>431</v>
      </c>
      <c r="F138" s="188">
        <v>0.02</v>
      </c>
      <c r="G138" s="128">
        <v>0</v>
      </c>
      <c r="J138" s="255"/>
      <c r="K138" s="255"/>
      <c r="L138" s="255"/>
      <c r="M138" s="255"/>
      <c r="N138" s="255"/>
      <c r="O138" s="255"/>
      <c r="P138" s="255"/>
    </row>
    <row r="139" spans="1:16" s="2" customFormat="1" ht="19.5" customHeight="1">
      <c r="A139" s="462"/>
      <c r="B139" s="253" t="s">
        <v>522</v>
      </c>
      <c r="C139" s="193">
        <v>5</v>
      </c>
      <c r="D139" s="274" t="s">
        <v>518</v>
      </c>
      <c r="E139" s="187" t="s">
        <v>431</v>
      </c>
      <c r="F139" s="296">
        <v>5</v>
      </c>
      <c r="G139" s="128">
        <v>0</v>
      </c>
      <c r="J139" s="255"/>
      <c r="K139" s="255"/>
      <c r="L139" s="255"/>
      <c r="M139" s="255"/>
      <c r="N139" s="255"/>
      <c r="O139" s="255"/>
      <c r="P139" s="255"/>
    </row>
    <row r="140" spans="1:16" s="2" customFormat="1" ht="19.5" customHeight="1">
      <c r="A140" s="462"/>
      <c r="B140" s="253" t="s">
        <v>523</v>
      </c>
      <c r="C140" s="194" t="s">
        <v>228</v>
      </c>
      <c r="D140" s="274" t="s">
        <v>518</v>
      </c>
      <c r="E140" s="187"/>
      <c r="F140" s="188">
        <v>84</v>
      </c>
      <c r="G140" s="128" t="s">
        <v>562</v>
      </c>
      <c r="J140" s="255"/>
      <c r="K140" s="255"/>
      <c r="L140" s="255"/>
      <c r="M140" s="255"/>
      <c r="N140" s="255"/>
      <c r="O140" s="255"/>
      <c r="P140" s="255"/>
    </row>
    <row r="141" spans="1:16" s="2" customFormat="1" ht="19.5" customHeight="1">
      <c r="A141" s="462"/>
      <c r="B141" s="253" t="s">
        <v>524</v>
      </c>
      <c r="C141" s="193">
        <v>50</v>
      </c>
      <c r="D141" s="274" t="s">
        <v>518</v>
      </c>
      <c r="E141" s="187" t="s">
        <v>431</v>
      </c>
      <c r="F141" s="188">
        <v>10</v>
      </c>
      <c r="G141" s="128">
        <v>0</v>
      </c>
      <c r="J141" s="255"/>
      <c r="K141" s="255"/>
      <c r="L141" s="255"/>
      <c r="M141" s="255"/>
      <c r="N141" s="255"/>
      <c r="O141" s="255"/>
      <c r="P141" s="255"/>
    </row>
    <row r="142" spans="1:16" s="2" customFormat="1" ht="19.5" customHeight="1">
      <c r="A142" s="462"/>
      <c r="B142" s="253" t="s">
        <v>525</v>
      </c>
      <c r="C142" s="193">
        <v>200</v>
      </c>
      <c r="D142" s="274" t="s">
        <v>518</v>
      </c>
      <c r="E142" s="187" t="s">
        <v>431</v>
      </c>
      <c r="F142" s="188">
        <v>50</v>
      </c>
      <c r="G142" s="128">
        <v>0</v>
      </c>
      <c r="J142" s="255"/>
      <c r="K142" s="255"/>
      <c r="L142" s="255"/>
      <c r="M142" s="255"/>
      <c r="N142" s="255"/>
      <c r="O142" s="255"/>
      <c r="P142" s="255"/>
    </row>
    <row r="143" spans="1:16" s="2" customFormat="1" ht="19.5" customHeight="1">
      <c r="A143" s="462"/>
      <c r="B143" s="253" t="s">
        <v>526</v>
      </c>
      <c r="C143" s="193">
        <v>50</v>
      </c>
      <c r="D143" s="274" t="s">
        <v>518</v>
      </c>
      <c r="E143" s="187"/>
      <c r="F143" s="188">
        <v>31</v>
      </c>
      <c r="G143" s="128">
        <f>F143/C143*100</f>
        <v>62</v>
      </c>
      <c r="J143" s="255"/>
      <c r="K143" s="255"/>
      <c r="L143" s="255"/>
      <c r="M143" s="255"/>
      <c r="N143" s="255"/>
      <c r="O143" s="255"/>
      <c r="P143" s="255"/>
    </row>
    <row r="144" spans="1:16" s="2" customFormat="1" ht="19.5" customHeight="1">
      <c r="A144" s="462"/>
      <c r="B144" s="253" t="s">
        <v>527</v>
      </c>
      <c r="C144" s="194" t="s">
        <v>228</v>
      </c>
      <c r="D144" s="274" t="s">
        <v>518</v>
      </c>
      <c r="E144" s="187"/>
      <c r="F144" s="188">
        <v>13</v>
      </c>
      <c r="G144" s="128" t="s">
        <v>562</v>
      </c>
      <c r="J144" s="255"/>
      <c r="K144" s="255"/>
      <c r="L144" s="255"/>
      <c r="M144" s="255"/>
      <c r="N144" s="255"/>
      <c r="O144" s="255"/>
      <c r="P144" s="255"/>
    </row>
    <row r="145" spans="1:16" s="2" customFormat="1" ht="19.5" customHeight="1">
      <c r="A145" s="462"/>
      <c r="B145" s="253" t="s">
        <v>528</v>
      </c>
      <c r="C145" s="37">
        <v>1</v>
      </c>
      <c r="D145" s="195" t="s">
        <v>518</v>
      </c>
      <c r="E145" s="187" t="s">
        <v>431</v>
      </c>
      <c r="F145" s="188">
        <v>0.5</v>
      </c>
      <c r="G145" s="128">
        <v>0</v>
      </c>
      <c r="J145" s="255"/>
      <c r="K145" s="255"/>
      <c r="L145" s="255"/>
      <c r="M145" s="255"/>
      <c r="N145" s="255"/>
      <c r="O145" s="255"/>
      <c r="P145" s="255"/>
    </row>
    <row r="146" spans="1:16" s="2" customFormat="1" ht="19.5" customHeight="1">
      <c r="A146" s="462"/>
      <c r="B146" s="253" t="s">
        <v>529</v>
      </c>
      <c r="C146" s="193">
        <v>20</v>
      </c>
      <c r="D146" s="195" t="s">
        <v>518</v>
      </c>
      <c r="E146" s="187" t="s">
        <v>431</v>
      </c>
      <c r="F146" s="188">
        <v>20</v>
      </c>
      <c r="G146" s="128">
        <v>0</v>
      </c>
      <c r="J146" s="255"/>
      <c r="K146" s="255"/>
      <c r="L146" s="255"/>
      <c r="M146" s="255"/>
      <c r="N146" s="255"/>
      <c r="O146" s="255"/>
      <c r="P146" s="255"/>
    </row>
    <row r="147" spans="1:16" s="2" customFormat="1" ht="19.5" customHeight="1">
      <c r="A147" s="462"/>
      <c r="B147" s="253" t="s">
        <v>530</v>
      </c>
      <c r="C147" s="193">
        <v>10</v>
      </c>
      <c r="D147" s="195" t="s">
        <v>518</v>
      </c>
      <c r="E147" s="187" t="s">
        <v>431</v>
      </c>
      <c r="F147" s="296">
        <v>5</v>
      </c>
      <c r="G147" s="128">
        <v>0</v>
      </c>
      <c r="J147" s="255"/>
      <c r="K147" s="255"/>
      <c r="L147" s="255"/>
      <c r="M147" s="255"/>
      <c r="N147" s="255"/>
      <c r="O147" s="255"/>
      <c r="P147" s="255"/>
    </row>
    <row r="148" spans="1:16" s="2" customFormat="1" ht="19.5" customHeight="1">
      <c r="A148" s="462"/>
      <c r="B148" s="253" t="s">
        <v>531</v>
      </c>
      <c r="C148" s="193">
        <v>1</v>
      </c>
      <c r="D148" s="195" t="s">
        <v>512</v>
      </c>
      <c r="E148" s="187" t="s">
        <v>431</v>
      </c>
      <c r="F148" s="188">
        <v>0.01</v>
      </c>
      <c r="G148" s="128">
        <v>0</v>
      </c>
      <c r="J148" s="255"/>
      <c r="K148" s="255"/>
      <c r="L148" s="255"/>
      <c r="M148" s="255"/>
      <c r="N148" s="255"/>
      <c r="O148" s="255"/>
      <c r="P148" s="255"/>
    </row>
    <row r="149" spans="1:16" s="2" customFormat="1" ht="19.5" customHeight="1">
      <c r="A149" s="462"/>
      <c r="B149" s="253" t="s">
        <v>532</v>
      </c>
      <c r="C149" s="193">
        <v>10</v>
      </c>
      <c r="D149" s="195" t="s">
        <v>518</v>
      </c>
      <c r="E149" s="187" t="s">
        <v>431</v>
      </c>
      <c r="F149" s="296">
        <v>1</v>
      </c>
      <c r="G149" s="128">
        <v>0</v>
      </c>
      <c r="J149" s="255"/>
      <c r="K149" s="255"/>
      <c r="L149" s="255"/>
      <c r="M149" s="255"/>
      <c r="N149" s="255"/>
      <c r="O149" s="255"/>
      <c r="P149" s="255"/>
    </row>
    <row r="150" spans="1:16" s="2" customFormat="1" ht="19.5" customHeight="1">
      <c r="A150" s="462"/>
      <c r="B150" s="253" t="s">
        <v>533</v>
      </c>
      <c r="C150" s="194" t="s">
        <v>228</v>
      </c>
      <c r="D150" s="195" t="s">
        <v>512</v>
      </c>
      <c r="E150" s="187"/>
      <c r="F150" s="188">
        <v>23</v>
      </c>
      <c r="G150" s="128" t="s">
        <v>562</v>
      </c>
      <c r="J150" s="255"/>
      <c r="K150" s="255"/>
      <c r="L150" s="255"/>
      <c r="M150" s="255"/>
      <c r="N150" s="255"/>
      <c r="O150" s="255"/>
      <c r="P150" s="255"/>
    </row>
    <row r="151" spans="1:16" s="2" customFormat="1" ht="19.5" customHeight="1">
      <c r="A151" s="462"/>
      <c r="B151" s="253" t="s">
        <v>534</v>
      </c>
      <c r="C151" s="194" t="s">
        <v>228</v>
      </c>
      <c r="D151" s="195" t="s">
        <v>518</v>
      </c>
      <c r="E151" s="187"/>
      <c r="F151" s="188">
        <v>8</v>
      </c>
      <c r="G151" s="128" t="s">
        <v>562</v>
      </c>
      <c r="J151" s="255"/>
      <c r="K151" s="255"/>
      <c r="L151" s="255"/>
      <c r="M151" s="255"/>
      <c r="N151" s="255"/>
      <c r="O151" s="255"/>
      <c r="P151" s="255"/>
    </row>
    <row r="152" spans="1:16" s="2" customFormat="1" ht="19.5" customHeight="1">
      <c r="A152" s="462"/>
      <c r="B152" s="253" t="s">
        <v>535</v>
      </c>
      <c r="C152" s="194" t="s">
        <v>228</v>
      </c>
      <c r="D152" s="195" t="s">
        <v>512</v>
      </c>
      <c r="E152" s="187"/>
      <c r="F152" s="188">
        <v>0.43</v>
      </c>
      <c r="G152" s="128" t="s">
        <v>562</v>
      </c>
      <c r="J152" s="255"/>
      <c r="K152" s="255"/>
      <c r="L152" s="255"/>
      <c r="M152" s="255"/>
      <c r="N152" s="255"/>
      <c r="O152" s="255"/>
      <c r="P152" s="255"/>
    </row>
    <row r="153" spans="1:16" s="2" customFormat="1" ht="19.5" customHeight="1">
      <c r="A153" s="462"/>
      <c r="B153" s="253" t="s">
        <v>536</v>
      </c>
      <c r="C153" s="193">
        <v>0.5</v>
      </c>
      <c r="D153" s="195" t="s">
        <v>512</v>
      </c>
      <c r="E153" s="187"/>
      <c r="F153" s="188">
        <v>0.13</v>
      </c>
      <c r="G153" s="128">
        <f>F153/C153*100</f>
        <v>26</v>
      </c>
      <c r="J153" s="255"/>
      <c r="K153" s="255"/>
      <c r="L153" s="255"/>
      <c r="M153" s="255"/>
      <c r="N153" s="255"/>
      <c r="O153" s="255"/>
      <c r="P153" s="255"/>
    </row>
    <row r="154" spans="1:16" s="2" customFormat="1" ht="19.5" customHeight="1">
      <c r="A154" s="462"/>
      <c r="B154" s="253" t="s">
        <v>537</v>
      </c>
      <c r="C154" s="193" t="s">
        <v>228</v>
      </c>
      <c r="D154" s="195" t="s">
        <v>512</v>
      </c>
      <c r="E154" s="187"/>
      <c r="F154" s="188">
        <v>24.6</v>
      </c>
      <c r="G154" s="128" t="s">
        <v>562</v>
      </c>
      <c r="J154" s="255"/>
      <c r="K154" s="255"/>
      <c r="L154" s="255"/>
      <c r="M154" s="255"/>
      <c r="N154" s="255"/>
      <c r="O154" s="255"/>
      <c r="P154" s="255"/>
    </row>
    <row r="155" spans="1:16" s="2" customFormat="1" ht="19.5" customHeight="1">
      <c r="A155" s="462"/>
      <c r="B155" s="253" t="s">
        <v>538</v>
      </c>
      <c r="C155" s="193" t="s">
        <v>228</v>
      </c>
      <c r="D155" s="186" t="s">
        <v>228</v>
      </c>
      <c r="E155" s="187"/>
      <c r="F155" s="188">
        <v>0.75</v>
      </c>
      <c r="G155" s="128" t="s">
        <v>562</v>
      </c>
      <c r="J155" s="255"/>
      <c r="K155" s="255"/>
      <c r="L155" s="255"/>
      <c r="M155" s="255"/>
      <c r="N155" s="255"/>
      <c r="O155" s="255"/>
      <c r="P155" s="255"/>
    </row>
    <row r="156" spans="1:16" s="2" customFormat="1" ht="19.5" customHeight="1">
      <c r="A156" s="462"/>
      <c r="B156" s="253" t="s">
        <v>539</v>
      </c>
      <c r="C156" s="193">
        <v>50</v>
      </c>
      <c r="D156" s="195" t="s">
        <v>518</v>
      </c>
      <c r="E156" s="187" t="s">
        <v>431</v>
      </c>
      <c r="F156" s="188">
        <v>10</v>
      </c>
      <c r="G156" s="128">
        <v>0</v>
      </c>
      <c r="J156" s="255"/>
      <c r="K156" s="255"/>
      <c r="L156" s="255"/>
      <c r="M156" s="255"/>
      <c r="N156" s="255"/>
      <c r="O156" s="255"/>
      <c r="P156" s="255"/>
    </row>
    <row r="157" spans="1:16" s="2" customFormat="1" ht="19.5" customHeight="1">
      <c r="A157" s="462"/>
      <c r="B157" s="253" t="s">
        <v>482</v>
      </c>
      <c r="C157" s="193">
        <v>350</v>
      </c>
      <c r="D157" s="195" t="s">
        <v>518</v>
      </c>
      <c r="E157" s="187" t="s">
        <v>431</v>
      </c>
      <c r="F157" s="188">
        <v>10</v>
      </c>
      <c r="G157" s="128">
        <v>0</v>
      </c>
      <c r="J157" s="255"/>
      <c r="K157" s="255"/>
      <c r="L157" s="255"/>
      <c r="M157" s="255"/>
      <c r="N157" s="255"/>
      <c r="O157" s="255"/>
      <c r="P157" s="255"/>
    </row>
    <row r="158" spans="1:16" s="2" customFormat="1" ht="36" customHeight="1">
      <c r="A158" s="462"/>
      <c r="B158" s="185" t="s">
        <v>540</v>
      </c>
      <c r="C158" s="196" t="s">
        <v>228</v>
      </c>
      <c r="D158" s="195" t="s">
        <v>518</v>
      </c>
      <c r="E158" s="187" t="s">
        <v>431</v>
      </c>
      <c r="F158" s="296">
        <v>5</v>
      </c>
      <c r="G158" s="128" t="s">
        <v>562</v>
      </c>
      <c r="J158" s="255"/>
      <c r="K158" s="255"/>
      <c r="L158" s="255"/>
      <c r="M158" s="255"/>
      <c r="N158" s="255"/>
      <c r="O158" s="255"/>
      <c r="P158" s="255"/>
    </row>
    <row r="159" spans="1:16" s="2" customFormat="1" ht="19.5" customHeight="1">
      <c r="A159" s="463"/>
      <c r="B159" s="264" t="s">
        <v>541</v>
      </c>
      <c r="C159" s="264" t="s">
        <v>228</v>
      </c>
      <c r="D159" s="264" t="s">
        <v>512</v>
      </c>
      <c r="E159" s="187" t="s">
        <v>431</v>
      </c>
      <c r="F159" s="188">
        <v>0.05</v>
      </c>
      <c r="G159" s="128" t="s">
        <v>562</v>
      </c>
      <c r="J159" s="255"/>
      <c r="K159" s="255"/>
      <c r="L159" s="255"/>
      <c r="M159" s="255"/>
      <c r="N159" s="255"/>
      <c r="O159" s="255"/>
      <c r="P159" s="255"/>
    </row>
    <row r="160" spans="1:16" s="2" customFormat="1" ht="19.5" customHeight="1">
      <c r="A160" s="464"/>
      <c r="B160" s="466" t="s">
        <v>693</v>
      </c>
      <c r="C160" s="467"/>
      <c r="D160" s="467"/>
      <c r="E160" s="467"/>
      <c r="F160" s="467"/>
      <c r="G160" s="468"/>
      <c r="J160" s="255"/>
      <c r="K160" s="255"/>
      <c r="L160" s="255"/>
      <c r="M160" s="255"/>
      <c r="N160" s="255"/>
      <c r="O160" s="255"/>
      <c r="P160" s="255"/>
    </row>
    <row r="161" spans="1:16" s="2" customFormat="1" ht="19.5" customHeight="1">
      <c r="A161" s="464"/>
      <c r="B161" s="253" t="s">
        <v>544</v>
      </c>
      <c r="C161" s="193">
        <v>1</v>
      </c>
      <c r="D161" s="195" t="s">
        <v>518</v>
      </c>
      <c r="E161" s="187" t="s">
        <v>431</v>
      </c>
      <c r="F161" s="188">
        <v>0.05</v>
      </c>
      <c r="G161" s="262">
        <v>0</v>
      </c>
      <c r="J161" s="255"/>
      <c r="K161" s="255"/>
      <c r="L161" s="255"/>
      <c r="M161" s="255"/>
      <c r="N161" s="255"/>
      <c r="O161" s="255"/>
      <c r="P161" s="255"/>
    </row>
    <row r="162" spans="1:16" s="2" customFormat="1" ht="19.5" customHeight="1">
      <c r="A162" s="464"/>
      <c r="B162" s="253" t="s">
        <v>545</v>
      </c>
      <c r="C162" s="193">
        <v>50</v>
      </c>
      <c r="D162" s="195" t="s">
        <v>518</v>
      </c>
      <c r="E162" s="187" t="s">
        <v>431</v>
      </c>
      <c r="F162" s="188">
        <v>0.05</v>
      </c>
      <c r="G162" s="262">
        <v>0</v>
      </c>
      <c r="J162" s="255"/>
      <c r="K162" s="255"/>
      <c r="L162" s="255"/>
      <c r="M162" s="255"/>
      <c r="N162" s="255"/>
      <c r="O162" s="255"/>
      <c r="P162" s="255"/>
    </row>
    <row r="163" spans="1:16" s="2" customFormat="1" ht="19.5" customHeight="1">
      <c r="A163" s="464"/>
      <c r="B163" s="253" t="s">
        <v>546</v>
      </c>
      <c r="C163" s="193">
        <v>15</v>
      </c>
      <c r="D163" s="195" t="s">
        <v>518</v>
      </c>
      <c r="E163" s="187" t="s">
        <v>431</v>
      </c>
      <c r="F163" s="188">
        <v>0.05</v>
      </c>
      <c r="G163" s="262">
        <v>0</v>
      </c>
      <c r="J163" s="255"/>
      <c r="K163" s="255"/>
      <c r="L163" s="255"/>
      <c r="M163" s="255"/>
      <c r="N163" s="255"/>
      <c r="O163" s="255"/>
      <c r="P163" s="255"/>
    </row>
    <row r="164" spans="1:16" s="2" customFormat="1" ht="19.5" customHeight="1">
      <c r="A164" s="464"/>
      <c r="B164" s="253" t="s">
        <v>547</v>
      </c>
      <c r="C164" s="193">
        <v>10</v>
      </c>
      <c r="D164" s="195" t="s">
        <v>518</v>
      </c>
      <c r="E164" s="187" t="s">
        <v>431</v>
      </c>
      <c r="F164" s="188">
        <v>0.05</v>
      </c>
      <c r="G164" s="262">
        <v>0</v>
      </c>
      <c r="J164" s="255"/>
      <c r="K164" s="255"/>
      <c r="L164" s="255"/>
      <c r="M164" s="255"/>
      <c r="N164" s="255"/>
      <c r="O164" s="255"/>
      <c r="P164" s="255"/>
    </row>
    <row r="165" spans="1:16" s="2" customFormat="1" ht="19.5" customHeight="1">
      <c r="A165" s="464"/>
      <c r="B165" s="253" t="s">
        <v>548</v>
      </c>
      <c r="C165" s="193">
        <v>25</v>
      </c>
      <c r="D165" s="195" t="s">
        <v>518</v>
      </c>
      <c r="E165" s="187" t="s">
        <v>431</v>
      </c>
      <c r="F165" s="188">
        <v>0.05</v>
      </c>
      <c r="G165" s="262">
        <v>0</v>
      </c>
      <c r="J165" s="255"/>
      <c r="K165" s="255"/>
      <c r="L165" s="255"/>
      <c r="M165" s="255"/>
      <c r="N165" s="255"/>
      <c r="O165" s="255"/>
      <c r="P165" s="255"/>
    </row>
    <row r="166" spans="1:16" s="2" customFormat="1" ht="19.5" customHeight="1">
      <c r="A166" s="464"/>
      <c r="B166" s="469" t="s">
        <v>549</v>
      </c>
      <c r="C166" s="470"/>
      <c r="D166" s="470"/>
      <c r="E166" s="470"/>
      <c r="F166" s="470"/>
      <c r="G166" s="471"/>
      <c r="J166" s="255"/>
      <c r="K166" s="255"/>
      <c r="L166" s="255"/>
      <c r="M166" s="255"/>
      <c r="N166" s="255"/>
      <c r="O166" s="255"/>
      <c r="P166" s="255"/>
    </row>
    <row r="167" spans="1:16" s="2" customFormat="1" ht="19.5" customHeight="1">
      <c r="A167" s="464"/>
      <c r="B167" s="253" t="s">
        <v>550</v>
      </c>
      <c r="C167" s="193">
        <v>0.1</v>
      </c>
      <c r="D167" s="195" t="s">
        <v>518</v>
      </c>
      <c r="E167" s="187" t="s">
        <v>431</v>
      </c>
      <c r="F167" s="298">
        <v>0.01</v>
      </c>
      <c r="G167" s="253">
        <v>0</v>
      </c>
      <c r="J167" s="255"/>
      <c r="K167" s="255"/>
      <c r="L167" s="255"/>
      <c r="M167" s="255"/>
      <c r="N167" s="255"/>
      <c r="O167" s="255"/>
      <c r="P167" s="255"/>
    </row>
    <row r="168" spans="1:16" s="2" customFormat="1" ht="19.5" customHeight="1">
      <c r="A168" s="464"/>
      <c r="B168" s="253" t="s">
        <v>551</v>
      </c>
      <c r="C168" s="275">
        <v>0.01</v>
      </c>
      <c r="D168" s="195" t="s">
        <v>518</v>
      </c>
      <c r="E168" s="187" t="s">
        <v>431</v>
      </c>
      <c r="F168" s="298">
        <v>0.01</v>
      </c>
      <c r="G168" s="256">
        <v>0</v>
      </c>
      <c r="H168" s="255"/>
      <c r="I168" s="255"/>
      <c r="J168" s="255"/>
      <c r="K168" s="255"/>
      <c r="L168" s="255"/>
      <c r="M168" s="255"/>
      <c r="N168" s="255"/>
      <c r="O168" s="255"/>
      <c r="P168" s="255"/>
    </row>
    <row r="169" spans="1:16" s="2" customFormat="1" ht="19.5" customHeight="1">
      <c r="A169" s="464"/>
      <c r="B169" s="253" t="s">
        <v>552</v>
      </c>
      <c r="C169" s="275">
        <v>0.1</v>
      </c>
      <c r="D169" s="195" t="s">
        <v>518</v>
      </c>
      <c r="E169" s="187" t="s">
        <v>431</v>
      </c>
      <c r="F169" s="298">
        <v>0.01</v>
      </c>
      <c r="G169" s="256">
        <v>0</v>
      </c>
      <c r="H169" s="255"/>
      <c r="I169" s="255"/>
      <c r="J169" s="255"/>
      <c r="K169" s="255"/>
      <c r="L169" s="255"/>
      <c r="M169" s="255"/>
      <c r="N169" s="255"/>
      <c r="O169" s="255"/>
      <c r="P169" s="255"/>
    </row>
    <row r="170" spans="1:16" s="2" customFormat="1" ht="19.5" customHeight="1">
      <c r="A170" s="464"/>
      <c r="B170" s="253" t="s">
        <v>553</v>
      </c>
      <c r="C170" s="275">
        <v>0.05</v>
      </c>
      <c r="D170" s="195" t="s">
        <v>518</v>
      </c>
      <c r="E170" s="187" t="s">
        <v>431</v>
      </c>
      <c r="F170" s="298">
        <v>0.01</v>
      </c>
      <c r="G170" s="256">
        <v>0</v>
      </c>
      <c r="H170" s="255"/>
      <c r="I170" s="255"/>
      <c r="J170" s="255"/>
      <c r="K170" s="255"/>
      <c r="L170" s="255"/>
      <c r="M170" s="255"/>
      <c r="N170" s="255"/>
      <c r="O170" s="255"/>
      <c r="P170" s="255"/>
    </row>
    <row r="171" spans="1:16" s="2" customFormat="1" ht="19.5" customHeight="1">
      <c r="A171" s="464"/>
      <c r="B171" s="253" t="s">
        <v>554</v>
      </c>
      <c r="C171" s="275">
        <v>0.01</v>
      </c>
      <c r="D171" s="195" t="s">
        <v>518</v>
      </c>
      <c r="E171" s="187" t="s">
        <v>431</v>
      </c>
      <c r="F171" s="298">
        <v>0.01</v>
      </c>
      <c r="G171" s="256">
        <v>0</v>
      </c>
      <c r="H171" s="255"/>
      <c r="I171" s="255"/>
      <c r="J171" s="255"/>
      <c r="K171" s="255"/>
      <c r="L171" s="255"/>
      <c r="M171" s="255"/>
      <c r="N171" s="255"/>
      <c r="O171" s="255"/>
      <c r="P171" s="255"/>
    </row>
    <row r="172" spans="1:16" s="2" customFormat="1" ht="19.5" customHeight="1">
      <c r="A172" s="464"/>
      <c r="B172" s="253" t="s">
        <v>555</v>
      </c>
      <c r="C172" s="275">
        <v>5</v>
      </c>
      <c r="D172" s="195" t="s">
        <v>518</v>
      </c>
      <c r="E172" s="187" t="s">
        <v>431</v>
      </c>
      <c r="F172" s="298">
        <v>0.01</v>
      </c>
      <c r="G172" s="256">
        <v>0</v>
      </c>
      <c r="H172" s="255"/>
      <c r="I172" s="255"/>
      <c r="J172" s="255"/>
      <c r="K172" s="255"/>
      <c r="L172" s="255"/>
      <c r="M172" s="255"/>
      <c r="N172" s="255"/>
      <c r="O172" s="255"/>
      <c r="P172" s="255"/>
    </row>
    <row r="173" spans="1:16" s="2" customFormat="1" ht="19.5" customHeight="1">
      <c r="A173" s="464"/>
      <c r="B173" s="44" t="s">
        <v>556</v>
      </c>
      <c r="C173" s="275">
        <v>0.01</v>
      </c>
      <c r="D173" s="195" t="s">
        <v>518</v>
      </c>
      <c r="E173" s="187" t="s">
        <v>431</v>
      </c>
      <c r="F173" s="298">
        <v>0.01</v>
      </c>
      <c r="G173" s="256">
        <v>0</v>
      </c>
      <c r="H173" s="255"/>
      <c r="I173" s="255"/>
      <c r="J173" s="255"/>
      <c r="K173" s="255"/>
      <c r="L173" s="255"/>
      <c r="M173" s="255"/>
      <c r="N173" s="255"/>
      <c r="O173" s="255"/>
      <c r="P173" s="255"/>
    </row>
    <row r="174" spans="1:16" s="2" customFormat="1" ht="19.5" customHeight="1">
      <c r="A174" s="464"/>
      <c r="B174" s="44" t="s">
        <v>557</v>
      </c>
      <c r="C174" s="275">
        <v>0.1</v>
      </c>
      <c r="D174" s="195" t="s">
        <v>518</v>
      </c>
      <c r="E174" s="187" t="s">
        <v>431</v>
      </c>
      <c r="F174" s="298">
        <v>0.01</v>
      </c>
      <c r="G174" s="256">
        <v>0</v>
      </c>
      <c r="H174" s="255"/>
      <c r="I174" s="255"/>
      <c r="J174" s="255"/>
      <c r="K174" s="255"/>
      <c r="L174" s="255"/>
      <c r="M174" s="255"/>
      <c r="N174" s="255"/>
      <c r="O174" s="255"/>
      <c r="P174" s="255"/>
    </row>
    <row r="175" spans="1:16" s="2" customFormat="1" ht="19.5" customHeight="1">
      <c r="A175" s="464"/>
      <c r="B175" s="44" t="s">
        <v>558</v>
      </c>
      <c r="C175" s="197">
        <v>50</v>
      </c>
      <c r="D175" s="195" t="s">
        <v>518</v>
      </c>
      <c r="E175" s="187" t="s">
        <v>431</v>
      </c>
      <c r="F175" s="298">
        <v>0.01</v>
      </c>
      <c r="G175" s="198">
        <v>0</v>
      </c>
      <c r="H175" s="255"/>
      <c r="I175" s="255"/>
      <c r="J175" s="255"/>
      <c r="K175" s="255"/>
      <c r="L175" s="255"/>
      <c r="M175" s="255"/>
      <c r="N175" s="255"/>
      <c r="O175" s="255"/>
      <c r="P175" s="255"/>
    </row>
    <row r="176" spans="1:16" s="2" customFormat="1" ht="87" customHeight="1">
      <c r="A176" s="465"/>
      <c r="B176" s="202" t="s">
        <v>559</v>
      </c>
      <c r="C176" s="261">
        <v>0.1</v>
      </c>
      <c r="D176" s="195" t="s">
        <v>518</v>
      </c>
      <c r="E176" s="187" t="s">
        <v>431</v>
      </c>
      <c r="F176" s="298">
        <v>0.04</v>
      </c>
      <c r="G176" s="262">
        <v>0</v>
      </c>
      <c r="H176" s="255"/>
      <c r="I176" s="255"/>
      <c r="J176" s="255"/>
      <c r="K176" s="255"/>
      <c r="L176" s="255"/>
      <c r="M176" s="255"/>
      <c r="N176" s="255"/>
      <c r="O176" s="255"/>
      <c r="P176" s="255"/>
    </row>
    <row r="177" s="2" customFormat="1" ht="15">
      <c r="A177" s="3"/>
    </row>
    <row r="178" spans="1:7" s="2" customFormat="1" ht="39" customHeight="1">
      <c r="A178" s="441" t="s">
        <v>542</v>
      </c>
      <c r="B178" s="441"/>
      <c r="C178" s="441"/>
      <c r="D178" s="441"/>
      <c r="E178" s="441"/>
      <c r="F178" s="441"/>
      <c r="G178" s="441"/>
    </row>
    <row r="179" s="2" customFormat="1" ht="15"/>
    <row r="180" s="2" customFormat="1" ht="15"/>
    <row r="181" spans="1:7" s="2" customFormat="1" ht="15">
      <c r="A181" s="452" t="s">
        <v>183</v>
      </c>
      <c r="B181" s="452"/>
      <c r="C181" s="452"/>
      <c r="D181" s="452"/>
      <c r="E181" s="452"/>
      <c r="F181" s="452"/>
      <c r="G181" s="452"/>
    </row>
    <row r="182" spans="1:6" s="2" customFormat="1" ht="15">
      <c r="A182" s="61"/>
      <c r="B182" s="7"/>
      <c r="C182" s="7"/>
      <c r="D182" s="7"/>
      <c r="E182" s="7"/>
      <c r="F182" s="7"/>
    </row>
    <row r="183" spans="1:6" s="2" customFormat="1" ht="15">
      <c r="A183" s="352" t="s">
        <v>184</v>
      </c>
      <c r="B183" s="352"/>
      <c r="C183" s="352"/>
      <c r="D183" s="260"/>
      <c r="E183" s="260"/>
      <c r="F183" s="100" t="s">
        <v>229</v>
      </c>
    </row>
    <row r="184" spans="1:6" s="2" customFormat="1" ht="15">
      <c r="A184" s="352" t="s">
        <v>176</v>
      </c>
      <c r="B184" s="352"/>
      <c r="C184" s="352"/>
      <c r="D184" s="260"/>
      <c r="E184" s="260"/>
      <c r="F184" s="203"/>
    </row>
    <row r="186" spans="1:2" s="2" customFormat="1" ht="45">
      <c r="A186" s="266" t="s">
        <v>185</v>
      </c>
      <c r="B186" s="20"/>
    </row>
    <row r="187" spans="6:7" s="2" customFormat="1" ht="15">
      <c r="F187" s="62"/>
      <c r="G187" s="49"/>
    </row>
    <row r="188" spans="1:7" s="2" customFormat="1" ht="12.75" customHeight="1">
      <c r="A188" s="375" t="s">
        <v>186</v>
      </c>
      <c r="B188" s="375" t="s">
        <v>179</v>
      </c>
      <c r="C188" s="375" t="s">
        <v>180</v>
      </c>
      <c r="D188" s="335"/>
      <c r="E188" s="475" t="s">
        <v>119</v>
      </c>
      <c r="F188" s="476"/>
      <c r="G188" s="477"/>
    </row>
    <row r="189" spans="1:7" s="2" customFormat="1" ht="30">
      <c r="A189" s="375"/>
      <c r="B189" s="375"/>
      <c r="C189" s="375"/>
      <c r="D189" s="370"/>
      <c r="E189" s="424" t="s">
        <v>181</v>
      </c>
      <c r="F189" s="478"/>
      <c r="G189" s="266" t="s">
        <v>124</v>
      </c>
    </row>
    <row r="190" spans="1:7" s="2" customFormat="1" ht="15">
      <c r="A190" s="479"/>
      <c r="B190" s="20"/>
      <c r="C190" s="63"/>
      <c r="D190" s="63"/>
      <c r="E190" s="480"/>
      <c r="F190" s="481"/>
      <c r="G190" s="41" t="e">
        <v>#DIV/0!</v>
      </c>
    </row>
    <row r="191" spans="1:7" s="2" customFormat="1" ht="15">
      <c r="A191" s="479"/>
      <c r="B191" s="20"/>
      <c r="C191" s="63"/>
      <c r="D191" s="63"/>
      <c r="E191" s="480"/>
      <c r="F191" s="481"/>
      <c r="G191" s="41" t="e">
        <v>#DIV/0!</v>
      </c>
    </row>
    <row r="192" spans="1:7" s="2" customFormat="1" ht="15">
      <c r="A192" s="479"/>
      <c r="B192" s="20"/>
      <c r="C192" s="63"/>
      <c r="D192" s="63"/>
      <c r="E192" s="480"/>
      <c r="F192" s="481"/>
      <c r="G192" s="41" t="e">
        <v>#DIV/0!</v>
      </c>
    </row>
    <row r="193" spans="1:7" s="2" customFormat="1" ht="15">
      <c r="A193" s="479"/>
      <c r="B193" s="20"/>
      <c r="C193" s="63"/>
      <c r="D193" s="63"/>
      <c r="E193" s="480"/>
      <c r="F193" s="481"/>
      <c r="G193" s="41" t="e">
        <v>#DIV/0!</v>
      </c>
    </row>
    <row r="194" spans="1:7" s="2" customFormat="1" ht="15">
      <c r="A194" s="479"/>
      <c r="B194" s="20"/>
      <c r="C194" s="63"/>
      <c r="D194" s="63"/>
      <c r="E194" s="480"/>
      <c r="F194" s="481"/>
      <c r="G194" s="41" t="e">
        <v>#DIV/0!</v>
      </c>
    </row>
    <row r="195" spans="1:7" s="2" customFormat="1" ht="15">
      <c r="A195" s="479"/>
      <c r="B195" s="20"/>
      <c r="C195" s="63"/>
      <c r="D195" s="63"/>
      <c r="E195" s="480"/>
      <c r="F195" s="481"/>
      <c r="G195" s="41" t="e">
        <v>#DIV/0!</v>
      </c>
    </row>
    <row r="196" spans="1:7" s="2" customFormat="1" ht="15">
      <c r="A196" s="479"/>
      <c r="B196" s="20"/>
      <c r="C196" s="63"/>
      <c r="D196" s="63"/>
      <c r="E196" s="480"/>
      <c r="F196" s="481"/>
      <c r="G196" s="41" t="e">
        <v>#DIV/0!</v>
      </c>
    </row>
    <row r="197" spans="1:7" s="2" customFormat="1" ht="15">
      <c r="A197" s="479"/>
      <c r="B197" s="20"/>
      <c r="C197" s="63"/>
      <c r="D197" s="63"/>
      <c r="E197" s="480"/>
      <c r="F197" s="481"/>
      <c r="G197" s="41" t="e">
        <v>#DIV/0!</v>
      </c>
    </row>
    <row r="198" spans="1:7" s="2" customFormat="1" ht="15">
      <c r="A198" s="479"/>
      <c r="B198" s="20"/>
      <c r="C198" s="63"/>
      <c r="D198" s="63"/>
      <c r="E198" s="480"/>
      <c r="F198" s="481"/>
      <c r="G198" s="41" t="e">
        <v>#DIV/0!</v>
      </c>
    </row>
    <row r="199" spans="1:7" s="2" customFormat="1" ht="15">
      <c r="A199" s="479"/>
      <c r="B199" s="20"/>
      <c r="C199" s="63"/>
      <c r="D199" s="63"/>
      <c r="E199" s="480"/>
      <c r="F199" s="481"/>
      <c r="G199" s="41" t="e">
        <v>#DIV/0!</v>
      </c>
    </row>
    <row r="200" spans="1:7" s="2" customFormat="1" ht="15">
      <c r="A200" s="479"/>
      <c r="B200" s="20"/>
      <c r="C200" s="63"/>
      <c r="D200" s="63"/>
      <c r="E200" s="480"/>
      <c r="F200" s="481"/>
      <c r="G200" s="41" t="e">
        <v>#DIV/0!</v>
      </c>
    </row>
    <row r="201" spans="1:7" s="2" customFormat="1" ht="15">
      <c r="A201" s="479"/>
      <c r="B201" s="20"/>
      <c r="C201" s="63"/>
      <c r="D201" s="63"/>
      <c r="E201" s="480"/>
      <c r="F201" s="481"/>
      <c r="G201" s="41" t="e">
        <v>#DIV/0!</v>
      </c>
    </row>
    <row r="202" spans="1:7" s="2" customFormat="1" ht="15">
      <c r="A202" s="479"/>
      <c r="B202" s="20"/>
      <c r="C202" s="63"/>
      <c r="D202" s="63"/>
      <c r="E202" s="63"/>
      <c r="F202" s="47"/>
      <c r="G202" s="41" t="e">
        <v>#DIV/0!</v>
      </c>
    </row>
    <row r="203" spans="1:7" s="2" customFormat="1" ht="15">
      <c r="A203" s="479"/>
      <c r="B203" s="20"/>
      <c r="C203" s="63"/>
      <c r="D203" s="63"/>
      <c r="E203" s="63"/>
      <c r="F203" s="47"/>
      <c r="G203" s="41" t="e">
        <v>#DIV/0!</v>
      </c>
    </row>
    <row r="206" s="2" customFormat="1" ht="15">
      <c r="A206" s="2" t="s">
        <v>182</v>
      </c>
    </row>
    <row r="207" s="2" customFormat="1" ht="15">
      <c r="A207" s="2" t="s">
        <v>75</v>
      </c>
    </row>
    <row r="208" s="2" customFormat="1" ht="15">
      <c r="A208" s="3"/>
    </row>
  </sheetData>
  <sheetProtection/>
  <mergeCells count="58">
    <mergeCell ref="A190:A196"/>
    <mergeCell ref="E190:F190"/>
    <mergeCell ref="E191:F191"/>
    <mergeCell ref="E192:F192"/>
    <mergeCell ref="E193:F193"/>
    <mergeCell ref="E194:F194"/>
    <mergeCell ref="E195:F195"/>
    <mergeCell ref="E196:F196"/>
    <mergeCell ref="A197:A203"/>
    <mergeCell ref="E197:F197"/>
    <mergeCell ref="E198:F198"/>
    <mergeCell ref="E199:F199"/>
    <mergeCell ref="E200:F200"/>
    <mergeCell ref="E201:F201"/>
    <mergeCell ref="D188:D189"/>
    <mergeCell ref="E188:G188"/>
    <mergeCell ref="E189:F189"/>
    <mergeCell ref="B160:G160"/>
    <mergeCell ref="B166:G166"/>
    <mergeCell ref="A178:G178"/>
    <mergeCell ref="A181:G181"/>
    <mergeCell ref="A183:C183"/>
    <mergeCell ref="A127:A176"/>
    <mergeCell ref="A184:C184"/>
    <mergeCell ref="A188:A189"/>
    <mergeCell ref="B188:B189"/>
    <mergeCell ref="C188:C189"/>
    <mergeCell ref="A70:A119"/>
    <mergeCell ref="B103:G103"/>
    <mergeCell ref="B109:G109"/>
    <mergeCell ref="A120:G120"/>
    <mergeCell ref="A125:A126"/>
    <mergeCell ref="B125:B126"/>
    <mergeCell ref="C125:C126"/>
    <mergeCell ref="D125:D126"/>
    <mergeCell ref="E125:G125"/>
    <mergeCell ref="E126:F126"/>
    <mergeCell ref="A14:A63"/>
    <mergeCell ref="B47:G47"/>
    <mergeCell ref="B53:G53"/>
    <mergeCell ref="A64:G64"/>
    <mergeCell ref="A68:A69"/>
    <mergeCell ref="B68:B69"/>
    <mergeCell ref="C68:C69"/>
    <mergeCell ref="D68:D69"/>
    <mergeCell ref="E68:G68"/>
    <mergeCell ref="E69:F69"/>
    <mergeCell ref="A12:A13"/>
    <mergeCell ref="B12:B13"/>
    <mergeCell ref="C12:C13"/>
    <mergeCell ref="D12:D13"/>
    <mergeCell ref="E12:G12"/>
    <mergeCell ref="E13:F13"/>
    <mergeCell ref="A1:G1"/>
    <mergeCell ref="A3:G3"/>
    <mergeCell ref="A5:G5"/>
    <mergeCell ref="A7:C7"/>
    <mergeCell ref="A8:C8"/>
  </mergeCells>
  <printOptions/>
  <pageMargins left="0.39370078740157505" right="0.39370078740157505" top="0.6893700787401581" bottom="0.6893700787401581" header="0.39370078740157505" footer="0.39370078740157505"/>
  <pageSetup fitToHeight="0" fitToWidth="0"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IV150"/>
  <sheetViews>
    <sheetView zoomScale="70" zoomScaleNormal="70" zoomScalePageLayoutView="0" workbookViewId="0" topLeftCell="A112">
      <selection activeCell="F131" sqref="F131"/>
    </sheetView>
  </sheetViews>
  <sheetFormatPr defaultColWidth="9.00390625" defaultRowHeight="14.25"/>
  <cols>
    <col min="1" max="1" width="26.125" style="2" customWidth="1"/>
    <col min="2" max="2" width="25.875" style="2" customWidth="1"/>
    <col min="3" max="3" width="21.625" style="2" customWidth="1"/>
    <col min="4" max="4" width="27.875" style="2" customWidth="1"/>
    <col min="5" max="5" width="24.50390625" style="2" customWidth="1"/>
    <col min="6" max="6" width="22.125" style="2" customWidth="1"/>
    <col min="7" max="7" width="16.625" style="2" customWidth="1"/>
    <col min="8" max="8" width="17.875" style="2" customWidth="1"/>
    <col min="9" max="16384" width="8.50390625" style="2" customWidth="1"/>
  </cols>
  <sheetData>
    <row r="1" spans="1:14" ht="15">
      <c r="A1" s="330" t="s">
        <v>187</v>
      </c>
      <c r="B1" s="330"/>
      <c r="C1" s="330"/>
      <c r="D1" s="330"/>
      <c r="E1" s="330"/>
      <c r="F1" s="330"/>
      <c r="G1" s="6"/>
      <c r="H1" s="6"/>
      <c r="I1" s="6"/>
      <c r="J1" s="6"/>
      <c r="K1" s="6"/>
      <c r="L1" s="6"/>
      <c r="M1" s="6"/>
      <c r="N1" s="6"/>
    </row>
    <row r="3" spans="1:14" ht="15">
      <c r="A3" s="330" t="s">
        <v>188</v>
      </c>
      <c r="B3" s="330"/>
      <c r="C3" s="330"/>
      <c r="D3" s="330"/>
      <c r="E3" s="330"/>
      <c r="F3" s="330"/>
      <c r="G3" s="6"/>
      <c r="H3" s="6"/>
      <c r="I3" s="6"/>
      <c r="J3" s="6"/>
      <c r="K3" s="6"/>
      <c r="L3" s="6"/>
      <c r="M3" s="6"/>
      <c r="N3" s="6"/>
    </row>
    <row r="5" spans="1:6" ht="15">
      <c r="A5" s="452" t="s">
        <v>189</v>
      </c>
      <c r="B5" s="452"/>
      <c r="C5" s="452"/>
      <c r="D5" s="452"/>
      <c r="E5" s="452"/>
      <c r="F5" s="452"/>
    </row>
    <row r="6" ht="15">
      <c r="A6" s="64"/>
    </row>
    <row r="7" spans="1:6" ht="45">
      <c r="A7" s="28" t="s">
        <v>190</v>
      </c>
      <c r="B7" s="28" t="s">
        <v>191</v>
      </c>
      <c r="C7" s="28" t="s">
        <v>192</v>
      </c>
      <c r="D7" s="28" t="s">
        <v>193</v>
      </c>
      <c r="E7" s="28" t="s">
        <v>194</v>
      </c>
      <c r="F7" s="28" t="s">
        <v>195</v>
      </c>
    </row>
    <row r="8" spans="1:6" ht="15">
      <c r="A8" s="482" t="s">
        <v>254</v>
      </c>
      <c r="B8" s="253" t="s">
        <v>244</v>
      </c>
      <c r="C8" s="253" t="s">
        <v>250</v>
      </c>
      <c r="D8" s="497" t="s">
        <v>707</v>
      </c>
      <c r="E8" s="498"/>
      <c r="F8" s="494"/>
    </row>
    <row r="9" spans="1:6" ht="15">
      <c r="A9" s="483"/>
      <c r="B9" s="29" t="s">
        <v>245</v>
      </c>
      <c r="C9" s="303" t="s">
        <v>251</v>
      </c>
      <c r="D9" s="499"/>
      <c r="E9" s="500"/>
      <c r="F9" s="495"/>
    </row>
    <row r="10" spans="1:7" ht="30">
      <c r="A10" s="483"/>
      <c r="B10" s="29" t="s">
        <v>246</v>
      </c>
      <c r="C10" s="303" t="s">
        <v>252</v>
      </c>
      <c r="D10" s="499"/>
      <c r="E10" s="500"/>
      <c r="F10" s="495"/>
      <c r="G10" s="204"/>
    </row>
    <row r="11" spans="1:6" ht="30">
      <c r="A11" s="483"/>
      <c r="B11" s="29" t="s">
        <v>247</v>
      </c>
      <c r="C11" s="303" t="s">
        <v>252</v>
      </c>
      <c r="D11" s="499"/>
      <c r="E11" s="500"/>
      <c r="F11" s="495"/>
    </row>
    <row r="12" spans="1:6" ht="17.25">
      <c r="A12" s="483"/>
      <c r="B12" s="29" t="s">
        <v>248</v>
      </c>
      <c r="C12" s="303" t="s">
        <v>706</v>
      </c>
      <c r="D12" s="499"/>
      <c r="E12" s="500"/>
      <c r="F12" s="496"/>
    </row>
    <row r="13" spans="1:6" ht="30">
      <c r="A13" s="484"/>
      <c r="B13" s="29" t="s">
        <v>249</v>
      </c>
      <c r="C13" s="303" t="s">
        <v>253</v>
      </c>
      <c r="D13" s="501"/>
      <c r="E13" s="502"/>
      <c r="F13" s="234"/>
    </row>
    <row r="17" spans="1:6" ht="30.75" customHeight="1">
      <c r="A17" s="454" t="s">
        <v>196</v>
      </c>
      <c r="B17" s="454"/>
      <c r="C17" s="454"/>
      <c r="D17" s="454"/>
      <c r="E17" s="454"/>
      <c r="F17" s="454"/>
    </row>
    <row r="18" ht="15">
      <c r="A18" s="64"/>
    </row>
    <row r="19" spans="1:5" ht="45">
      <c r="A19" s="28" t="s">
        <v>197</v>
      </c>
      <c r="B19" s="28" t="s">
        <v>198</v>
      </c>
      <c r="C19" s="28" t="s">
        <v>199</v>
      </c>
      <c r="D19" s="90" t="s">
        <v>265</v>
      </c>
      <c r="E19" s="28" t="s">
        <v>200</v>
      </c>
    </row>
    <row r="20" spans="1:5" ht="15">
      <c r="A20" s="485" t="s">
        <v>576</v>
      </c>
      <c r="B20" s="486"/>
      <c r="C20" s="486"/>
      <c r="D20" s="486"/>
      <c r="E20" s="487"/>
    </row>
    <row r="21" spans="1:5" ht="15">
      <c r="A21" s="488"/>
      <c r="B21" s="489"/>
      <c r="C21" s="489"/>
      <c r="D21" s="489"/>
      <c r="E21" s="490"/>
    </row>
    <row r="22" spans="1:5" ht="15">
      <c r="A22" s="491"/>
      <c r="B22" s="492"/>
      <c r="C22" s="492"/>
      <c r="D22" s="492"/>
      <c r="E22" s="493"/>
    </row>
    <row r="26" spans="1:6" ht="15">
      <c r="A26" s="452" t="s">
        <v>201</v>
      </c>
      <c r="B26" s="452"/>
      <c r="C26" s="452"/>
      <c r="D26" s="452"/>
      <c r="E26" s="452"/>
      <c r="F26" s="452"/>
    </row>
    <row r="27" ht="15">
      <c r="A27" s="64"/>
    </row>
    <row r="28" spans="1:6" ht="60">
      <c r="A28" s="28" t="s">
        <v>130</v>
      </c>
      <c r="B28" s="113" t="s">
        <v>202</v>
      </c>
      <c r="C28" s="28" t="s">
        <v>203</v>
      </c>
      <c r="D28" s="28" t="s">
        <v>193</v>
      </c>
      <c r="E28" s="28" t="s">
        <v>192</v>
      </c>
      <c r="F28" s="28" t="s">
        <v>194</v>
      </c>
    </row>
    <row r="29" spans="1:6" ht="30" customHeight="1">
      <c r="A29" s="511" t="s">
        <v>398</v>
      </c>
      <c r="B29" s="514" t="s">
        <v>709</v>
      </c>
      <c r="C29" s="117" t="s">
        <v>409</v>
      </c>
      <c r="D29" s="503" t="s">
        <v>708</v>
      </c>
      <c r="E29" s="98" t="s">
        <v>399</v>
      </c>
      <c r="F29" s="503" t="s">
        <v>708</v>
      </c>
    </row>
    <row r="30" spans="1:6" ht="15">
      <c r="A30" s="512"/>
      <c r="B30" s="515"/>
      <c r="C30" s="117" t="s">
        <v>410</v>
      </c>
      <c r="D30" s="504"/>
      <c r="E30" s="98" t="s">
        <v>250</v>
      </c>
      <c r="F30" s="504"/>
    </row>
    <row r="31" spans="1:6" ht="78" customHeight="1">
      <c r="A31" s="512"/>
      <c r="B31" s="515"/>
      <c r="C31" s="117" t="s">
        <v>400</v>
      </c>
      <c r="D31" s="504"/>
      <c r="E31" s="98" t="s">
        <v>401</v>
      </c>
      <c r="F31" s="504"/>
    </row>
    <row r="32" spans="1:6" ht="45">
      <c r="A32" s="513"/>
      <c r="B32" s="516"/>
      <c r="C32" s="117" t="s">
        <v>402</v>
      </c>
      <c r="D32" s="505"/>
      <c r="E32" s="98" t="s">
        <v>228</v>
      </c>
      <c r="F32" s="505"/>
    </row>
    <row r="34" spans="1:6" ht="12.75" customHeight="1">
      <c r="A34" s="510" t="s">
        <v>204</v>
      </c>
      <c r="B34" s="510"/>
      <c r="C34" s="510"/>
      <c r="D34" s="510"/>
      <c r="E34" s="510"/>
      <c r="F34" s="510"/>
    </row>
    <row r="35" spans="1:6" ht="15">
      <c r="A35" s="305"/>
      <c r="B35" s="306"/>
      <c r="C35" s="306"/>
      <c r="D35" s="307"/>
      <c r="E35" s="306"/>
      <c r="F35" s="306"/>
    </row>
    <row r="36" spans="1:6" ht="60">
      <c r="A36" s="308" t="s">
        <v>130</v>
      </c>
      <c r="B36" s="308" t="s">
        <v>205</v>
      </c>
      <c r="C36" s="308" t="s">
        <v>206</v>
      </c>
      <c r="D36" s="309" t="s">
        <v>193</v>
      </c>
      <c r="E36" s="310" t="s">
        <v>192</v>
      </c>
      <c r="F36" s="308" t="s">
        <v>194</v>
      </c>
    </row>
    <row r="37" spans="1:6" ht="45">
      <c r="A37" s="98" t="s">
        <v>271</v>
      </c>
      <c r="B37" s="311" t="s">
        <v>308</v>
      </c>
      <c r="C37" s="311" t="s">
        <v>305</v>
      </c>
      <c r="D37" s="312">
        <v>5.8</v>
      </c>
      <c r="E37" s="312" t="s">
        <v>306</v>
      </c>
      <c r="F37" s="312" t="s">
        <v>713</v>
      </c>
    </row>
    <row r="38" spans="1:6" ht="45">
      <c r="A38" s="98" t="s">
        <v>271</v>
      </c>
      <c r="B38" s="311" t="s">
        <v>308</v>
      </c>
      <c r="C38" s="311" t="s">
        <v>305</v>
      </c>
      <c r="D38" s="312">
        <v>6</v>
      </c>
      <c r="E38" s="312" t="s">
        <v>306</v>
      </c>
      <c r="F38" s="312" t="s">
        <v>714</v>
      </c>
    </row>
    <row r="39" spans="1:6" ht="45">
      <c r="A39" s="98" t="s">
        <v>271</v>
      </c>
      <c r="B39" s="311" t="s">
        <v>308</v>
      </c>
      <c r="C39" s="311" t="s">
        <v>305</v>
      </c>
      <c r="D39" s="312">
        <v>6.3</v>
      </c>
      <c r="E39" s="312" t="s">
        <v>306</v>
      </c>
      <c r="F39" s="312" t="s">
        <v>715</v>
      </c>
    </row>
    <row r="40" spans="1:6" ht="45">
      <c r="A40" s="98" t="s">
        <v>271</v>
      </c>
      <c r="B40" s="311" t="s">
        <v>308</v>
      </c>
      <c r="C40" s="311" t="s">
        <v>305</v>
      </c>
      <c r="D40" s="312">
        <v>6.1</v>
      </c>
      <c r="E40" s="312" t="s">
        <v>306</v>
      </c>
      <c r="F40" s="312" t="s">
        <v>716</v>
      </c>
    </row>
    <row r="41" spans="1:6" ht="45">
      <c r="A41" s="98" t="s">
        <v>271</v>
      </c>
      <c r="B41" s="311" t="s">
        <v>308</v>
      </c>
      <c r="C41" s="311" t="s">
        <v>305</v>
      </c>
      <c r="D41" s="312">
        <v>6</v>
      </c>
      <c r="E41" s="312" t="s">
        <v>306</v>
      </c>
      <c r="F41" s="313" t="s">
        <v>717</v>
      </c>
    </row>
    <row r="42" spans="1:6" ht="45">
      <c r="A42" s="98" t="s">
        <v>271</v>
      </c>
      <c r="B42" s="311" t="s">
        <v>308</v>
      </c>
      <c r="C42" s="311" t="s">
        <v>305</v>
      </c>
      <c r="D42" s="312">
        <v>6.1</v>
      </c>
      <c r="E42" s="312" t="s">
        <v>306</v>
      </c>
      <c r="F42" s="313" t="s">
        <v>718</v>
      </c>
    </row>
    <row r="43" spans="1:6" ht="45">
      <c r="A43" s="98" t="s">
        <v>271</v>
      </c>
      <c r="B43" s="311" t="s">
        <v>308</v>
      </c>
      <c r="C43" s="311" t="s">
        <v>305</v>
      </c>
      <c r="D43" s="312">
        <v>6.5</v>
      </c>
      <c r="E43" s="312" t="s">
        <v>306</v>
      </c>
      <c r="F43" s="313" t="s">
        <v>719</v>
      </c>
    </row>
    <row r="44" spans="1:6" ht="45">
      <c r="A44" s="98" t="s">
        <v>271</v>
      </c>
      <c r="B44" s="311" t="s">
        <v>308</v>
      </c>
      <c r="C44" s="311" t="s">
        <v>305</v>
      </c>
      <c r="D44" s="312">
        <v>6.3</v>
      </c>
      <c r="E44" s="312" t="s">
        <v>306</v>
      </c>
      <c r="F44" s="313" t="s">
        <v>720</v>
      </c>
    </row>
    <row r="45" spans="1:6" ht="45">
      <c r="A45" s="98" t="s">
        <v>271</v>
      </c>
      <c r="B45" s="311" t="s">
        <v>308</v>
      </c>
      <c r="C45" s="311" t="s">
        <v>305</v>
      </c>
      <c r="D45" s="312">
        <v>6.1</v>
      </c>
      <c r="E45" s="312" t="s">
        <v>306</v>
      </c>
      <c r="F45" s="312" t="s">
        <v>721</v>
      </c>
    </row>
    <row r="46" spans="1:6" ht="45">
      <c r="A46" s="98" t="s">
        <v>271</v>
      </c>
      <c r="B46" s="311" t="s">
        <v>308</v>
      </c>
      <c r="C46" s="311" t="s">
        <v>305</v>
      </c>
      <c r="D46" s="312">
        <v>6</v>
      </c>
      <c r="E46" s="312" t="s">
        <v>306</v>
      </c>
      <c r="F46" s="312" t="s">
        <v>722</v>
      </c>
    </row>
    <row r="47" spans="1:6" ht="45">
      <c r="A47" s="98" t="s">
        <v>271</v>
      </c>
      <c r="B47" s="311" t="s">
        <v>308</v>
      </c>
      <c r="C47" s="311" t="s">
        <v>305</v>
      </c>
      <c r="D47" s="312">
        <v>6.2</v>
      </c>
      <c r="E47" s="312" t="s">
        <v>306</v>
      </c>
      <c r="F47" s="312" t="s">
        <v>723</v>
      </c>
    </row>
    <row r="48" spans="1:6" ht="45">
      <c r="A48" s="98" t="s">
        <v>271</v>
      </c>
      <c r="B48" s="311" t="s">
        <v>308</v>
      </c>
      <c r="C48" s="311" t="s">
        <v>305</v>
      </c>
      <c r="D48" s="312">
        <v>6.1</v>
      </c>
      <c r="E48" s="312" t="s">
        <v>306</v>
      </c>
      <c r="F48" s="312" t="s">
        <v>724</v>
      </c>
    </row>
    <row r="49" spans="1:6" ht="45">
      <c r="A49" s="98" t="s">
        <v>271</v>
      </c>
      <c r="B49" s="311" t="s">
        <v>308</v>
      </c>
      <c r="C49" s="311" t="s">
        <v>305</v>
      </c>
      <c r="D49" s="312">
        <v>6</v>
      </c>
      <c r="E49" s="312" t="s">
        <v>306</v>
      </c>
      <c r="F49" s="312" t="s">
        <v>725</v>
      </c>
    </row>
    <row r="50" spans="1:6" ht="45">
      <c r="A50" s="98" t="s">
        <v>271</v>
      </c>
      <c r="B50" s="311" t="s">
        <v>308</v>
      </c>
      <c r="C50" s="311" t="s">
        <v>305</v>
      </c>
      <c r="D50" s="312">
        <v>6.1</v>
      </c>
      <c r="E50" s="312" t="s">
        <v>306</v>
      </c>
      <c r="F50" s="312" t="s">
        <v>726</v>
      </c>
    </row>
    <row r="51" spans="1:6" ht="45">
      <c r="A51" s="98" t="s">
        <v>271</v>
      </c>
      <c r="B51" s="311" t="s">
        <v>308</v>
      </c>
      <c r="C51" s="311" t="s">
        <v>305</v>
      </c>
      <c r="D51" s="312">
        <v>6</v>
      </c>
      <c r="E51" s="312" t="s">
        <v>306</v>
      </c>
      <c r="F51" s="312" t="s">
        <v>727</v>
      </c>
    </row>
    <row r="52" spans="1:6" ht="45">
      <c r="A52" s="98" t="s">
        <v>271</v>
      </c>
      <c r="B52" s="311" t="s">
        <v>308</v>
      </c>
      <c r="C52" s="311" t="s">
        <v>305</v>
      </c>
      <c r="D52" s="312">
        <v>6.2</v>
      </c>
      <c r="E52" s="312" t="s">
        <v>306</v>
      </c>
      <c r="F52" s="313" t="s">
        <v>728</v>
      </c>
    </row>
    <row r="53" spans="1:6" ht="45">
      <c r="A53" s="304" t="s">
        <v>271</v>
      </c>
      <c r="B53" s="314" t="s">
        <v>308</v>
      </c>
      <c r="C53" s="314" t="s">
        <v>305</v>
      </c>
      <c r="D53" s="312">
        <v>6</v>
      </c>
      <c r="E53" s="312" t="s">
        <v>306</v>
      </c>
      <c r="F53" s="312" t="s">
        <v>729</v>
      </c>
    </row>
    <row r="54" spans="1:6" ht="45" customHeight="1">
      <c r="A54" s="304" t="s">
        <v>271</v>
      </c>
      <c r="B54" s="314" t="s">
        <v>308</v>
      </c>
      <c r="C54" s="314" t="s">
        <v>305</v>
      </c>
      <c r="D54" s="312">
        <v>6.1</v>
      </c>
      <c r="E54" s="312" t="s">
        <v>306</v>
      </c>
      <c r="F54" s="312" t="s">
        <v>730</v>
      </c>
    </row>
    <row r="55" spans="1:6" ht="45" customHeight="1">
      <c r="A55" s="304" t="s">
        <v>271</v>
      </c>
      <c r="B55" s="314" t="s">
        <v>308</v>
      </c>
      <c r="C55" s="314" t="s">
        <v>305</v>
      </c>
      <c r="D55" s="312">
        <v>6</v>
      </c>
      <c r="E55" s="312" t="s">
        <v>306</v>
      </c>
      <c r="F55" s="313" t="s">
        <v>731</v>
      </c>
    </row>
    <row r="56" spans="1:6" ht="45" customHeight="1">
      <c r="A56" s="304" t="s">
        <v>271</v>
      </c>
      <c r="B56" s="314" t="s">
        <v>308</v>
      </c>
      <c r="C56" s="314" t="s">
        <v>305</v>
      </c>
      <c r="D56" s="312">
        <v>6</v>
      </c>
      <c r="E56" s="312" t="s">
        <v>306</v>
      </c>
      <c r="F56" s="312" t="s">
        <v>732</v>
      </c>
    </row>
    <row r="57" spans="1:6" ht="45" customHeight="1">
      <c r="A57" s="304" t="s">
        <v>271</v>
      </c>
      <c r="B57" s="314" t="s">
        <v>308</v>
      </c>
      <c r="C57" s="314" t="s">
        <v>305</v>
      </c>
      <c r="D57" s="312">
        <v>5.9</v>
      </c>
      <c r="E57" s="312" t="s">
        <v>306</v>
      </c>
      <c r="F57" s="312" t="s">
        <v>733</v>
      </c>
    </row>
    <row r="58" spans="1:6" ht="45" customHeight="1">
      <c r="A58" s="304" t="s">
        <v>271</v>
      </c>
      <c r="B58" s="314" t="s">
        <v>308</v>
      </c>
      <c r="C58" s="314" t="s">
        <v>305</v>
      </c>
      <c r="D58" s="312">
        <v>6</v>
      </c>
      <c r="E58" s="312" t="s">
        <v>306</v>
      </c>
      <c r="F58" s="312" t="s">
        <v>734</v>
      </c>
    </row>
    <row r="59" spans="1:6" ht="45" customHeight="1">
      <c r="A59" s="304" t="s">
        <v>271</v>
      </c>
      <c r="B59" s="314" t="s">
        <v>308</v>
      </c>
      <c r="C59" s="314" t="s">
        <v>305</v>
      </c>
      <c r="D59" s="312">
        <v>6</v>
      </c>
      <c r="E59" s="312" t="s">
        <v>306</v>
      </c>
      <c r="F59" s="312" t="s">
        <v>735</v>
      </c>
    </row>
    <row r="60" spans="1:6" ht="45" customHeight="1">
      <c r="A60" s="304" t="s">
        <v>271</v>
      </c>
      <c r="B60" s="314" t="s">
        <v>308</v>
      </c>
      <c r="C60" s="314" t="s">
        <v>305</v>
      </c>
      <c r="D60" s="312">
        <v>5.9</v>
      </c>
      <c r="E60" s="312" t="s">
        <v>306</v>
      </c>
      <c r="F60" s="312" t="s">
        <v>736</v>
      </c>
    </row>
    <row r="61" spans="1:6" ht="45" customHeight="1">
      <c r="A61" s="304" t="s">
        <v>271</v>
      </c>
      <c r="B61" s="314" t="s">
        <v>308</v>
      </c>
      <c r="C61" s="314" t="s">
        <v>305</v>
      </c>
      <c r="D61" s="312">
        <v>6</v>
      </c>
      <c r="E61" s="312" t="s">
        <v>306</v>
      </c>
      <c r="F61" s="312" t="s">
        <v>737</v>
      </c>
    </row>
    <row r="62" spans="1:6" ht="45" customHeight="1">
      <c r="A62" s="304" t="s">
        <v>271</v>
      </c>
      <c r="B62" s="314" t="s">
        <v>308</v>
      </c>
      <c r="C62" s="314" t="s">
        <v>305</v>
      </c>
      <c r="D62" s="312">
        <v>6.1</v>
      </c>
      <c r="E62" s="312" t="s">
        <v>306</v>
      </c>
      <c r="F62" s="312" t="s">
        <v>738</v>
      </c>
    </row>
    <row r="63" spans="1:6" ht="45" customHeight="1">
      <c r="A63" s="304" t="s">
        <v>271</v>
      </c>
      <c r="B63" s="314" t="s">
        <v>308</v>
      </c>
      <c r="C63" s="314" t="s">
        <v>305</v>
      </c>
      <c r="D63" s="312">
        <v>6.2</v>
      </c>
      <c r="E63" s="312" t="s">
        <v>306</v>
      </c>
      <c r="F63" s="312" t="s">
        <v>739</v>
      </c>
    </row>
    <row r="64" spans="1:6" ht="45" customHeight="1">
      <c r="A64" s="304" t="s">
        <v>271</v>
      </c>
      <c r="B64" s="314" t="s">
        <v>308</v>
      </c>
      <c r="C64" s="314" t="s">
        <v>305</v>
      </c>
      <c r="D64" s="312">
        <v>6</v>
      </c>
      <c r="E64" s="312" t="s">
        <v>306</v>
      </c>
      <c r="F64" s="312" t="s">
        <v>740</v>
      </c>
    </row>
    <row r="65" spans="1:6" ht="45" customHeight="1">
      <c r="A65" s="304" t="s">
        <v>271</v>
      </c>
      <c r="B65" s="314" t="s">
        <v>308</v>
      </c>
      <c r="C65" s="314" t="s">
        <v>305</v>
      </c>
      <c r="D65" s="312">
        <v>5.9</v>
      </c>
      <c r="E65" s="312" t="s">
        <v>306</v>
      </c>
      <c r="F65" s="313" t="s">
        <v>741</v>
      </c>
    </row>
    <row r="66" spans="1:6" ht="45" customHeight="1">
      <c r="A66" s="304" t="s">
        <v>271</v>
      </c>
      <c r="B66" s="314" t="s">
        <v>308</v>
      </c>
      <c r="C66" s="314" t="s">
        <v>305</v>
      </c>
      <c r="D66" s="312">
        <v>6</v>
      </c>
      <c r="E66" s="312" t="s">
        <v>306</v>
      </c>
      <c r="F66" s="312" t="s">
        <v>742</v>
      </c>
    </row>
    <row r="67" spans="1:6" ht="45" customHeight="1">
      <c r="A67" s="304" t="s">
        <v>271</v>
      </c>
      <c r="B67" s="314" t="s">
        <v>308</v>
      </c>
      <c r="C67" s="314" t="s">
        <v>305</v>
      </c>
      <c r="D67" s="312">
        <v>6.1</v>
      </c>
      <c r="E67" s="312" t="s">
        <v>306</v>
      </c>
      <c r="F67" s="312" t="s">
        <v>743</v>
      </c>
    </row>
    <row r="68" spans="1:6" ht="45" customHeight="1">
      <c r="A68" s="304" t="s">
        <v>271</v>
      </c>
      <c r="B68" s="314" t="s">
        <v>308</v>
      </c>
      <c r="C68" s="314" t="s">
        <v>305</v>
      </c>
      <c r="D68" s="312">
        <v>5.9</v>
      </c>
      <c r="E68" s="312" t="s">
        <v>306</v>
      </c>
      <c r="F68" s="313" t="s">
        <v>744</v>
      </c>
    </row>
    <row r="69" spans="1:6" ht="45" customHeight="1">
      <c r="A69" s="304" t="s">
        <v>271</v>
      </c>
      <c r="B69" s="314" t="s">
        <v>308</v>
      </c>
      <c r="C69" s="314" t="s">
        <v>305</v>
      </c>
      <c r="D69" s="312">
        <v>6</v>
      </c>
      <c r="E69" s="312" t="s">
        <v>306</v>
      </c>
      <c r="F69" s="313" t="s">
        <v>745</v>
      </c>
    </row>
    <row r="70" spans="1:6" ht="45" customHeight="1">
      <c r="A70" s="304" t="s">
        <v>271</v>
      </c>
      <c r="B70" s="314" t="s">
        <v>308</v>
      </c>
      <c r="C70" s="314" t="s">
        <v>305</v>
      </c>
      <c r="D70" s="312">
        <v>6.1</v>
      </c>
      <c r="E70" s="312" t="s">
        <v>306</v>
      </c>
      <c r="F70" s="312" t="s">
        <v>746</v>
      </c>
    </row>
    <row r="71" spans="1:6" ht="45" customHeight="1">
      <c r="A71" s="304" t="s">
        <v>271</v>
      </c>
      <c r="B71" s="314" t="s">
        <v>308</v>
      </c>
      <c r="C71" s="314" t="s">
        <v>305</v>
      </c>
      <c r="D71" s="312">
        <v>6.1</v>
      </c>
      <c r="E71" s="312" t="s">
        <v>306</v>
      </c>
      <c r="F71" s="313" t="s">
        <v>747</v>
      </c>
    </row>
    <row r="72" spans="1:6" ht="45" customHeight="1">
      <c r="A72" s="304" t="s">
        <v>271</v>
      </c>
      <c r="B72" s="314" t="s">
        <v>308</v>
      </c>
      <c r="C72" s="314" t="s">
        <v>305</v>
      </c>
      <c r="D72" s="312">
        <v>5.8</v>
      </c>
      <c r="E72" s="312" t="s">
        <v>306</v>
      </c>
      <c r="F72" s="313" t="s">
        <v>748</v>
      </c>
    </row>
    <row r="73" spans="1:6" ht="45" customHeight="1">
      <c r="A73" s="304" t="s">
        <v>271</v>
      </c>
      <c r="B73" s="314" t="s">
        <v>308</v>
      </c>
      <c r="C73" s="314" t="s">
        <v>305</v>
      </c>
      <c r="D73" s="312">
        <v>6.1</v>
      </c>
      <c r="E73" s="312" t="s">
        <v>306</v>
      </c>
      <c r="F73" s="313" t="s">
        <v>749</v>
      </c>
    </row>
    <row r="74" spans="1:6" ht="45" customHeight="1">
      <c r="A74" s="304" t="s">
        <v>271</v>
      </c>
      <c r="B74" s="314" t="s">
        <v>308</v>
      </c>
      <c r="C74" s="314" t="s">
        <v>305</v>
      </c>
      <c r="D74" s="312">
        <v>5.9</v>
      </c>
      <c r="E74" s="312" t="s">
        <v>306</v>
      </c>
      <c r="F74" s="313" t="s">
        <v>750</v>
      </c>
    </row>
    <row r="75" spans="1:6" ht="45" customHeight="1">
      <c r="A75" s="304" t="s">
        <v>271</v>
      </c>
      <c r="B75" s="314" t="s">
        <v>308</v>
      </c>
      <c r="C75" s="314" t="s">
        <v>305</v>
      </c>
      <c r="D75" s="312">
        <v>6</v>
      </c>
      <c r="E75" s="312" t="s">
        <v>306</v>
      </c>
      <c r="F75" s="312" t="s">
        <v>751</v>
      </c>
    </row>
    <row r="76" spans="1:6" ht="45" customHeight="1">
      <c r="A76" s="311" t="s">
        <v>271</v>
      </c>
      <c r="B76" s="311" t="s">
        <v>308</v>
      </c>
      <c r="C76" s="311" t="s">
        <v>307</v>
      </c>
      <c r="D76" s="315">
        <v>0</v>
      </c>
      <c r="E76" s="311" t="s">
        <v>306</v>
      </c>
      <c r="F76" s="312" t="s">
        <v>713</v>
      </c>
    </row>
    <row r="77" spans="1:6" ht="45" customHeight="1">
      <c r="A77" s="311" t="s">
        <v>271</v>
      </c>
      <c r="B77" s="311" t="s">
        <v>308</v>
      </c>
      <c r="C77" s="311" t="s">
        <v>307</v>
      </c>
      <c r="D77" s="315">
        <v>0</v>
      </c>
      <c r="E77" s="311" t="s">
        <v>306</v>
      </c>
      <c r="F77" s="312" t="s">
        <v>714</v>
      </c>
    </row>
    <row r="78" spans="1:6" ht="45" customHeight="1">
      <c r="A78" s="311" t="s">
        <v>271</v>
      </c>
      <c r="B78" s="311" t="s">
        <v>308</v>
      </c>
      <c r="C78" s="311" t="s">
        <v>307</v>
      </c>
      <c r="D78" s="315">
        <v>0</v>
      </c>
      <c r="E78" s="311" t="s">
        <v>306</v>
      </c>
      <c r="F78" s="312" t="s">
        <v>715</v>
      </c>
    </row>
    <row r="79" spans="1:6" ht="45" customHeight="1">
      <c r="A79" s="311" t="s">
        <v>271</v>
      </c>
      <c r="B79" s="311" t="s">
        <v>308</v>
      </c>
      <c r="C79" s="311" t="s">
        <v>307</v>
      </c>
      <c r="D79" s="315">
        <v>0</v>
      </c>
      <c r="E79" s="311" t="s">
        <v>306</v>
      </c>
      <c r="F79" s="312" t="s">
        <v>716</v>
      </c>
    </row>
    <row r="80" spans="1:6" ht="45" customHeight="1">
      <c r="A80" s="311" t="s">
        <v>271</v>
      </c>
      <c r="B80" s="311" t="s">
        <v>308</v>
      </c>
      <c r="C80" s="311" t="s">
        <v>307</v>
      </c>
      <c r="D80" s="315">
        <v>0</v>
      </c>
      <c r="E80" s="311" t="s">
        <v>306</v>
      </c>
      <c r="F80" s="313" t="s">
        <v>717</v>
      </c>
    </row>
    <row r="81" spans="1:6" ht="45">
      <c r="A81" s="311" t="s">
        <v>271</v>
      </c>
      <c r="B81" s="311" t="s">
        <v>308</v>
      </c>
      <c r="C81" s="311" t="s">
        <v>307</v>
      </c>
      <c r="D81" s="315">
        <v>0</v>
      </c>
      <c r="E81" s="311" t="s">
        <v>306</v>
      </c>
      <c r="F81" s="313" t="s">
        <v>718</v>
      </c>
    </row>
    <row r="82" spans="1:6" ht="45">
      <c r="A82" s="311" t="s">
        <v>271</v>
      </c>
      <c r="B82" s="311" t="s">
        <v>308</v>
      </c>
      <c r="C82" s="311" t="s">
        <v>307</v>
      </c>
      <c r="D82" s="315">
        <v>0</v>
      </c>
      <c r="E82" s="311" t="s">
        <v>306</v>
      </c>
      <c r="F82" s="313" t="s">
        <v>719</v>
      </c>
    </row>
    <row r="83" spans="1:6" ht="45">
      <c r="A83" s="311" t="s">
        <v>271</v>
      </c>
      <c r="B83" s="311" t="s">
        <v>308</v>
      </c>
      <c r="C83" s="311" t="s">
        <v>307</v>
      </c>
      <c r="D83" s="315">
        <v>0</v>
      </c>
      <c r="E83" s="311" t="s">
        <v>306</v>
      </c>
      <c r="F83" s="313" t="s">
        <v>720</v>
      </c>
    </row>
    <row r="84" spans="1:6" ht="45">
      <c r="A84" s="311" t="s">
        <v>271</v>
      </c>
      <c r="B84" s="311" t="s">
        <v>308</v>
      </c>
      <c r="C84" s="311" t="s">
        <v>307</v>
      </c>
      <c r="D84" s="315">
        <v>0</v>
      </c>
      <c r="E84" s="311" t="s">
        <v>306</v>
      </c>
      <c r="F84" s="312" t="s">
        <v>721</v>
      </c>
    </row>
    <row r="85" spans="1:6" ht="45">
      <c r="A85" s="311" t="s">
        <v>271</v>
      </c>
      <c r="B85" s="311" t="s">
        <v>308</v>
      </c>
      <c r="C85" s="311" t="s">
        <v>307</v>
      </c>
      <c r="D85" s="315">
        <v>0</v>
      </c>
      <c r="E85" s="311" t="s">
        <v>306</v>
      </c>
      <c r="F85" s="312" t="s">
        <v>722</v>
      </c>
    </row>
    <row r="86" spans="1:6" ht="45">
      <c r="A86" s="311" t="s">
        <v>271</v>
      </c>
      <c r="B86" s="311" t="s">
        <v>308</v>
      </c>
      <c r="C86" s="311" t="s">
        <v>307</v>
      </c>
      <c r="D86" s="315">
        <v>0</v>
      </c>
      <c r="E86" s="311" t="s">
        <v>306</v>
      </c>
      <c r="F86" s="312" t="s">
        <v>723</v>
      </c>
    </row>
    <row r="87" spans="1:6" ht="45">
      <c r="A87" s="311" t="s">
        <v>271</v>
      </c>
      <c r="B87" s="311" t="s">
        <v>308</v>
      </c>
      <c r="C87" s="311" t="s">
        <v>307</v>
      </c>
      <c r="D87" s="315">
        <v>0</v>
      </c>
      <c r="E87" s="311" t="s">
        <v>306</v>
      </c>
      <c r="F87" s="312" t="s">
        <v>724</v>
      </c>
    </row>
    <row r="88" spans="1:6" ht="45">
      <c r="A88" s="311" t="s">
        <v>271</v>
      </c>
      <c r="B88" s="311" t="s">
        <v>308</v>
      </c>
      <c r="C88" s="311" t="s">
        <v>307</v>
      </c>
      <c r="D88" s="315">
        <v>0</v>
      </c>
      <c r="E88" s="311" t="s">
        <v>306</v>
      </c>
      <c r="F88" s="312" t="s">
        <v>725</v>
      </c>
    </row>
    <row r="89" spans="1:6" ht="45">
      <c r="A89" s="311" t="s">
        <v>271</v>
      </c>
      <c r="B89" s="311" t="s">
        <v>308</v>
      </c>
      <c r="C89" s="311" t="s">
        <v>307</v>
      </c>
      <c r="D89" s="315">
        <v>0</v>
      </c>
      <c r="E89" s="311" t="s">
        <v>306</v>
      </c>
      <c r="F89" s="312" t="s">
        <v>726</v>
      </c>
    </row>
    <row r="90" spans="1:6" ht="45">
      <c r="A90" s="311" t="s">
        <v>271</v>
      </c>
      <c r="B90" s="311" t="s">
        <v>308</v>
      </c>
      <c r="C90" s="311" t="s">
        <v>307</v>
      </c>
      <c r="D90" s="315">
        <v>0</v>
      </c>
      <c r="E90" s="314" t="s">
        <v>306</v>
      </c>
      <c r="F90" s="312" t="s">
        <v>727</v>
      </c>
    </row>
    <row r="91" spans="1:6" ht="45">
      <c r="A91" s="311" t="s">
        <v>271</v>
      </c>
      <c r="B91" s="311" t="s">
        <v>308</v>
      </c>
      <c r="C91" s="316" t="s">
        <v>307</v>
      </c>
      <c r="D91" s="315">
        <v>0</v>
      </c>
      <c r="E91" s="317" t="s">
        <v>306</v>
      </c>
      <c r="F91" s="313" t="s">
        <v>728</v>
      </c>
    </row>
    <row r="92" spans="1:6" ht="45">
      <c r="A92" s="311" t="s">
        <v>271</v>
      </c>
      <c r="B92" s="311" t="s">
        <v>308</v>
      </c>
      <c r="C92" s="316" t="s">
        <v>307</v>
      </c>
      <c r="D92" s="315">
        <v>0</v>
      </c>
      <c r="E92" s="317" t="s">
        <v>306</v>
      </c>
      <c r="F92" s="312" t="s">
        <v>729</v>
      </c>
    </row>
    <row r="93" spans="1:6" ht="45" customHeight="1">
      <c r="A93" s="311" t="s">
        <v>271</v>
      </c>
      <c r="B93" s="311" t="s">
        <v>308</v>
      </c>
      <c r="C93" s="316" t="s">
        <v>307</v>
      </c>
      <c r="D93" s="315">
        <v>0</v>
      </c>
      <c r="E93" s="317" t="s">
        <v>306</v>
      </c>
      <c r="F93" s="312" t="s">
        <v>730</v>
      </c>
    </row>
    <row r="94" spans="1:6" ht="45" customHeight="1">
      <c r="A94" s="311" t="s">
        <v>271</v>
      </c>
      <c r="B94" s="311" t="s">
        <v>308</v>
      </c>
      <c r="C94" s="316" t="s">
        <v>307</v>
      </c>
      <c r="D94" s="315">
        <v>0</v>
      </c>
      <c r="E94" s="317" t="s">
        <v>306</v>
      </c>
      <c r="F94" s="313" t="s">
        <v>731</v>
      </c>
    </row>
    <row r="95" spans="1:6" ht="45" customHeight="1">
      <c r="A95" s="311" t="s">
        <v>271</v>
      </c>
      <c r="B95" s="311" t="s">
        <v>308</v>
      </c>
      <c r="C95" s="316" t="s">
        <v>307</v>
      </c>
      <c r="D95" s="315">
        <v>0</v>
      </c>
      <c r="E95" s="317" t="s">
        <v>306</v>
      </c>
      <c r="F95" s="312" t="s">
        <v>732</v>
      </c>
    </row>
    <row r="96" spans="1:6" ht="45" customHeight="1">
      <c r="A96" s="311" t="s">
        <v>271</v>
      </c>
      <c r="B96" s="311" t="s">
        <v>308</v>
      </c>
      <c r="C96" s="316" t="s">
        <v>307</v>
      </c>
      <c r="D96" s="315">
        <v>0</v>
      </c>
      <c r="E96" s="317" t="s">
        <v>306</v>
      </c>
      <c r="F96" s="312" t="s">
        <v>733</v>
      </c>
    </row>
    <row r="97" spans="1:6" ht="45" customHeight="1">
      <c r="A97" s="311" t="s">
        <v>271</v>
      </c>
      <c r="B97" s="311" t="s">
        <v>308</v>
      </c>
      <c r="C97" s="316" t="s">
        <v>307</v>
      </c>
      <c r="D97" s="315">
        <v>0</v>
      </c>
      <c r="E97" s="317" t="s">
        <v>306</v>
      </c>
      <c r="F97" s="312" t="s">
        <v>734</v>
      </c>
    </row>
    <row r="98" spans="1:6" ht="45" customHeight="1">
      <c r="A98" s="311" t="s">
        <v>271</v>
      </c>
      <c r="B98" s="311" t="s">
        <v>308</v>
      </c>
      <c r="C98" s="316" t="s">
        <v>307</v>
      </c>
      <c r="D98" s="315">
        <v>0</v>
      </c>
      <c r="E98" s="317" t="s">
        <v>306</v>
      </c>
      <c r="F98" s="312" t="s">
        <v>735</v>
      </c>
    </row>
    <row r="99" spans="1:6" ht="45" customHeight="1">
      <c r="A99" s="311" t="s">
        <v>271</v>
      </c>
      <c r="B99" s="311" t="s">
        <v>308</v>
      </c>
      <c r="C99" s="316" t="s">
        <v>307</v>
      </c>
      <c r="D99" s="315">
        <v>0</v>
      </c>
      <c r="E99" s="317" t="s">
        <v>306</v>
      </c>
      <c r="F99" s="312" t="s">
        <v>736</v>
      </c>
    </row>
    <row r="100" spans="1:6" ht="45" customHeight="1">
      <c r="A100" s="311" t="s">
        <v>271</v>
      </c>
      <c r="B100" s="311" t="s">
        <v>308</v>
      </c>
      <c r="C100" s="316" t="s">
        <v>307</v>
      </c>
      <c r="D100" s="315">
        <v>0</v>
      </c>
      <c r="E100" s="317" t="s">
        <v>306</v>
      </c>
      <c r="F100" s="312" t="s">
        <v>737</v>
      </c>
    </row>
    <row r="101" spans="1:6" ht="45" customHeight="1">
      <c r="A101" s="311" t="s">
        <v>271</v>
      </c>
      <c r="B101" s="311" t="s">
        <v>308</v>
      </c>
      <c r="C101" s="316" t="s">
        <v>307</v>
      </c>
      <c r="D101" s="315">
        <v>0</v>
      </c>
      <c r="E101" s="317" t="s">
        <v>306</v>
      </c>
      <c r="F101" s="312" t="s">
        <v>738</v>
      </c>
    </row>
    <row r="102" spans="1:6" ht="45" customHeight="1">
      <c r="A102" s="311" t="s">
        <v>271</v>
      </c>
      <c r="B102" s="311" t="s">
        <v>308</v>
      </c>
      <c r="C102" s="316" t="s">
        <v>307</v>
      </c>
      <c r="D102" s="315">
        <v>0</v>
      </c>
      <c r="E102" s="317" t="s">
        <v>306</v>
      </c>
      <c r="F102" s="312" t="s">
        <v>739</v>
      </c>
    </row>
    <row r="103" spans="1:6" ht="45" customHeight="1">
      <c r="A103" s="311" t="s">
        <v>271</v>
      </c>
      <c r="B103" s="311" t="s">
        <v>308</v>
      </c>
      <c r="C103" s="316" t="s">
        <v>307</v>
      </c>
      <c r="D103" s="315">
        <v>0</v>
      </c>
      <c r="E103" s="317" t="s">
        <v>306</v>
      </c>
      <c r="F103" s="312" t="s">
        <v>740</v>
      </c>
    </row>
    <row r="104" spans="1:6" ht="45" customHeight="1">
      <c r="A104" s="311" t="s">
        <v>271</v>
      </c>
      <c r="B104" s="311" t="s">
        <v>308</v>
      </c>
      <c r="C104" s="316" t="s">
        <v>307</v>
      </c>
      <c r="D104" s="315">
        <v>0</v>
      </c>
      <c r="E104" s="317" t="s">
        <v>306</v>
      </c>
      <c r="F104" s="313" t="s">
        <v>741</v>
      </c>
    </row>
    <row r="105" spans="1:6" ht="45" customHeight="1">
      <c r="A105" s="311" t="s">
        <v>271</v>
      </c>
      <c r="B105" s="311" t="s">
        <v>308</v>
      </c>
      <c r="C105" s="316" t="s">
        <v>307</v>
      </c>
      <c r="D105" s="315">
        <v>0</v>
      </c>
      <c r="E105" s="317" t="s">
        <v>306</v>
      </c>
      <c r="F105" s="312" t="s">
        <v>742</v>
      </c>
    </row>
    <row r="106" spans="1:6" ht="45" customHeight="1">
      <c r="A106" s="311" t="s">
        <v>271</v>
      </c>
      <c r="B106" s="311" t="s">
        <v>308</v>
      </c>
      <c r="C106" s="316" t="s">
        <v>307</v>
      </c>
      <c r="D106" s="315">
        <v>0</v>
      </c>
      <c r="E106" s="317" t="s">
        <v>306</v>
      </c>
      <c r="F106" s="312" t="s">
        <v>743</v>
      </c>
    </row>
    <row r="107" spans="1:6" ht="45" customHeight="1">
      <c r="A107" s="311" t="s">
        <v>271</v>
      </c>
      <c r="B107" s="311" t="s">
        <v>308</v>
      </c>
      <c r="C107" s="316" t="s">
        <v>307</v>
      </c>
      <c r="D107" s="315">
        <v>0</v>
      </c>
      <c r="E107" s="317" t="s">
        <v>306</v>
      </c>
      <c r="F107" s="313" t="s">
        <v>744</v>
      </c>
    </row>
    <row r="108" spans="1:6" ht="45" customHeight="1">
      <c r="A108" s="311" t="s">
        <v>271</v>
      </c>
      <c r="B108" s="311" t="s">
        <v>308</v>
      </c>
      <c r="C108" s="316" t="s">
        <v>307</v>
      </c>
      <c r="D108" s="315">
        <v>0</v>
      </c>
      <c r="E108" s="317" t="s">
        <v>306</v>
      </c>
      <c r="F108" s="313" t="s">
        <v>745</v>
      </c>
    </row>
    <row r="109" spans="1:6" ht="45" customHeight="1">
      <c r="A109" s="311" t="s">
        <v>271</v>
      </c>
      <c r="B109" s="311" t="s">
        <v>308</v>
      </c>
      <c r="C109" s="316" t="s">
        <v>307</v>
      </c>
      <c r="D109" s="315">
        <v>0</v>
      </c>
      <c r="E109" s="317" t="s">
        <v>306</v>
      </c>
      <c r="F109" s="312" t="s">
        <v>746</v>
      </c>
    </row>
    <row r="110" spans="1:6" ht="45" customHeight="1">
      <c r="A110" s="311" t="s">
        <v>271</v>
      </c>
      <c r="B110" s="311" t="s">
        <v>308</v>
      </c>
      <c r="C110" s="316" t="s">
        <v>307</v>
      </c>
      <c r="D110" s="315">
        <v>0</v>
      </c>
      <c r="E110" s="317" t="s">
        <v>306</v>
      </c>
      <c r="F110" s="313" t="s">
        <v>747</v>
      </c>
    </row>
    <row r="111" spans="1:6" ht="45" customHeight="1">
      <c r="A111" s="311" t="s">
        <v>271</v>
      </c>
      <c r="B111" s="311" t="s">
        <v>308</v>
      </c>
      <c r="C111" s="316" t="s">
        <v>307</v>
      </c>
      <c r="D111" s="315">
        <v>0</v>
      </c>
      <c r="E111" s="317" t="s">
        <v>306</v>
      </c>
      <c r="F111" s="313" t="s">
        <v>748</v>
      </c>
    </row>
    <row r="112" spans="1:6" ht="45" customHeight="1">
      <c r="A112" s="311" t="s">
        <v>271</v>
      </c>
      <c r="B112" s="311" t="s">
        <v>308</v>
      </c>
      <c r="C112" s="316" t="s">
        <v>307</v>
      </c>
      <c r="D112" s="315">
        <v>0</v>
      </c>
      <c r="E112" s="317" t="s">
        <v>306</v>
      </c>
      <c r="F112" s="313" t="s">
        <v>749</v>
      </c>
    </row>
    <row r="113" spans="1:6" ht="45" customHeight="1">
      <c r="A113" s="311" t="s">
        <v>271</v>
      </c>
      <c r="B113" s="311" t="s">
        <v>308</v>
      </c>
      <c r="C113" s="316" t="s">
        <v>307</v>
      </c>
      <c r="D113" s="315">
        <v>0</v>
      </c>
      <c r="E113" s="317" t="s">
        <v>306</v>
      </c>
      <c r="F113" s="313" t="s">
        <v>750</v>
      </c>
    </row>
    <row r="114" spans="1:6" ht="45" customHeight="1">
      <c r="A114" s="311" t="s">
        <v>271</v>
      </c>
      <c r="B114" s="311" t="s">
        <v>308</v>
      </c>
      <c r="C114" s="316" t="s">
        <v>307</v>
      </c>
      <c r="D114" s="318">
        <v>0</v>
      </c>
      <c r="E114" s="317" t="s">
        <v>306</v>
      </c>
      <c r="F114" s="312" t="s">
        <v>751</v>
      </c>
    </row>
    <row r="115" spans="1:6" ht="15" customHeight="1">
      <c r="A115" s="506" t="s">
        <v>752</v>
      </c>
      <c r="B115" s="506"/>
      <c r="C115" s="506"/>
      <c r="D115" s="506"/>
      <c r="E115" s="506"/>
      <c r="F115" s="506"/>
    </row>
    <row r="116" spans="1:6" ht="15">
      <c r="A116" s="506"/>
      <c r="B116" s="506"/>
      <c r="C116" s="506"/>
      <c r="D116" s="506"/>
      <c r="E116" s="506"/>
      <c r="F116" s="506"/>
    </row>
    <row r="117" spans="1:6" ht="15">
      <c r="A117" s="506"/>
      <c r="B117" s="506"/>
      <c r="C117" s="506"/>
      <c r="D117" s="506"/>
      <c r="E117" s="506"/>
      <c r="F117" s="506"/>
    </row>
    <row r="118" spans="1:6" ht="15">
      <c r="A118" s="92"/>
      <c r="B118" s="92"/>
      <c r="C118" s="92"/>
      <c r="D118" s="92"/>
      <c r="E118" s="92"/>
      <c r="F118" s="92"/>
    </row>
    <row r="119" spans="1:6" ht="15">
      <c r="A119" s="452" t="s">
        <v>207</v>
      </c>
      <c r="B119" s="452"/>
      <c r="C119" s="452"/>
      <c r="D119" s="452"/>
      <c r="E119" s="452"/>
      <c r="F119" s="452"/>
    </row>
    <row r="120" ht="15">
      <c r="A120" s="64"/>
    </row>
    <row r="121" spans="1:256" ht="30">
      <c r="A121" s="102" t="s">
        <v>208</v>
      </c>
      <c r="B121" s="48" t="s">
        <v>209</v>
      </c>
      <c r="C121" s="48" t="s">
        <v>50</v>
      </c>
      <c r="D121" s="48" t="s">
        <v>210</v>
      </c>
      <c r="IT121" s="66"/>
      <c r="IU121" s="66"/>
      <c r="IV121" s="66"/>
    </row>
    <row r="122" spans="1:6" ht="35.25" customHeight="1">
      <c r="A122" s="103" t="s">
        <v>310</v>
      </c>
      <c r="B122" s="239" t="s">
        <v>311</v>
      </c>
      <c r="C122" s="238" t="s">
        <v>579</v>
      </c>
      <c r="D122" s="237" t="s">
        <v>309</v>
      </c>
      <c r="F122" s="37"/>
    </row>
    <row r="123" spans="1:4" ht="18" customHeight="1">
      <c r="A123" s="507" t="s">
        <v>419</v>
      </c>
      <c r="B123" s="236" t="s">
        <v>268</v>
      </c>
      <c r="C123" s="238">
        <v>43487</v>
      </c>
      <c r="D123" s="237" t="s">
        <v>309</v>
      </c>
    </row>
    <row r="124" spans="1:4" ht="18" customHeight="1">
      <c r="A124" s="508"/>
      <c r="B124" s="236" t="s">
        <v>268</v>
      </c>
      <c r="C124" s="238">
        <v>43516</v>
      </c>
      <c r="D124" s="237" t="s">
        <v>309</v>
      </c>
    </row>
    <row r="125" spans="1:4" ht="18" customHeight="1">
      <c r="A125" s="508"/>
      <c r="B125" s="236" t="s">
        <v>268</v>
      </c>
      <c r="C125" s="238">
        <v>43545</v>
      </c>
      <c r="D125" s="237" t="s">
        <v>309</v>
      </c>
    </row>
    <row r="126" spans="1:4" ht="18" customHeight="1">
      <c r="A126" s="508"/>
      <c r="B126" s="236" t="s">
        <v>268</v>
      </c>
      <c r="C126" s="238">
        <v>43579</v>
      </c>
      <c r="D126" s="237" t="s">
        <v>309</v>
      </c>
    </row>
    <row r="127" spans="1:4" ht="18" customHeight="1">
      <c r="A127" s="508"/>
      <c r="B127" s="236" t="s">
        <v>268</v>
      </c>
      <c r="C127" s="238">
        <v>43607</v>
      </c>
      <c r="D127" s="237" t="s">
        <v>309</v>
      </c>
    </row>
    <row r="128" spans="1:4" ht="18" customHeight="1">
      <c r="A128" s="508"/>
      <c r="B128" s="236" t="s">
        <v>268</v>
      </c>
      <c r="C128" s="238">
        <v>43636</v>
      </c>
      <c r="D128" s="237" t="s">
        <v>309</v>
      </c>
    </row>
    <row r="129" spans="1:4" ht="18" customHeight="1">
      <c r="A129" s="508"/>
      <c r="B129" s="236" t="s">
        <v>268</v>
      </c>
      <c r="C129" s="238">
        <v>43661</v>
      </c>
      <c r="D129" s="237" t="s">
        <v>309</v>
      </c>
    </row>
    <row r="130" spans="1:4" ht="18" customHeight="1">
      <c r="A130" s="508"/>
      <c r="B130" s="236" t="s">
        <v>268</v>
      </c>
      <c r="C130" s="238">
        <v>43704</v>
      </c>
      <c r="D130" s="237" t="s">
        <v>309</v>
      </c>
    </row>
    <row r="131" spans="1:4" ht="18" customHeight="1">
      <c r="A131" s="508"/>
      <c r="B131" s="236" t="s">
        <v>268</v>
      </c>
      <c r="C131" s="238">
        <v>43733</v>
      </c>
      <c r="D131" s="237" t="s">
        <v>309</v>
      </c>
    </row>
    <row r="132" spans="1:4" ht="18" customHeight="1">
      <c r="A132" s="508"/>
      <c r="B132" s="236" t="s">
        <v>268</v>
      </c>
      <c r="C132" s="238">
        <v>43762</v>
      </c>
      <c r="D132" s="237" t="s">
        <v>309</v>
      </c>
    </row>
    <row r="133" spans="1:4" ht="18" customHeight="1">
      <c r="A133" s="508"/>
      <c r="B133" s="236" t="s">
        <v>268</v>
      </c>
      <c r="C133" s="238">
        <v>43790</v>
      </c>
      <c r="D133" s="237" t="s">
        <v>309</v>
      </c>
    </row>
    <row r="134" spans="1:4" ht="18" customHeight="1">
      <c r="A134" s="509"/>
      <c r="B134" s="236" t="s">
        <v>268</v>
      </c>
      <c r="C134" s="238">
        <v>43817</v>
      </c>
      <c r="D134" s="237" t="s">
        <v>309</v>
      </c>
    </row>
    <row r="135" spans="1:4" ht="35.25" customHeight="1">
      <c r="A135" s="99" t="s">
        <v>266</v>
      </c>
      <c r="B135" s="237" t="s">
        <v>269</v>
      </c>
      <c r="C135" s="238">
        <v>43719</v>
      </c>
      <c r="D135" s="237" t="s">
        <v>309</v>
      </c>
    </row>
    <row r="136" spans="1:4" ht="18" customHeight="1">
      <c r="A136" s="507" t="s">
        <v>267</v>
      </c>
      <c r="B136" s="236" t="s">
        <v>270</v>
      </c>
      <c r="C136" s="238">
        <v>43474</v>
      </c>
      <c r="D136" s="237" t="s">
        <v>309</v>
      </c>
    </row>
    <row r="137" spans="1:4" ht="18" customHeight="1">
      <c r="A137" s="508"/>
      <c r="B137" s="236" t="s">
        <v>270</v>
      </c>
      <c r="C137" s="238">
        <v>43478</v>
      </c>
      <c r="D137" s="237" t="s">
        <v>309</v>
      </c>
    </row>
    <row r="138" spans="1:4" ht="18" customHeight="1">
      <c r="A138" s="508"/>
      <c r="B138" s="236" t="s">
        <v>270</v>
      </c>
      <c r="C138" s="238">
        <v>43537</v>
      </c>
      <c r="D138" s="237" t="s">
        <v>309</v>
      </c>
    </row>
    <row r="139" spans="1:4" ht="18" customHeight="1">
      <c r="A139" s="508"/>
      <c r="B139" s="236" t="s">
        <v>270</v>
      </c>
      <c r="C139" s="238">
        <v>43565</v>
      </c>
      <c r="D139" s="237" t="s">
        <v>309</v>
      </c>
    </row>
    <row r="140" spans="1:4" ht="18" customHeight="1">
      <c r="A140" s="508"/>
      <c r="B140" s="236" t="s">
        <v>270</v>
      </c>
      <c r="C140" s="238">
        <v>43593</v>
      </c>
      <c r="D140" s="237" t="s">
        <v>309</v>
      </c>
    </row>
    <row r="141" spans="1:4" ht="18" customHeight="1">
      <c r="A141" s="508"/>
      <c r="B141" s="236" t="s">
        <v>270</v>
      </c>
      <c r="C141" s="238">
        <v>43628</v>
      </c>
      <c r="D141" s="237" t="s">
        <v>309</v>
      </c>
    </row>
    <row r="142" spans="1:4" ht="18" customHeight="1">
      <c r="A142" s="508"/>
      <c r="B142" s="236" t="s">
        <v>270</v>
      </c>
      <c r="C142" s="238">
        <v>43656</v>
      </c>
      <c r="D142" s="237" t="s">
        <v>309</v>
      </c>
    </row>
    <row r="143" spans="1:4" ht="18" customHeight="1">
      <c r="A143" s="508"/>
      <c r="B143" s="236" t="s">
        <v>270</v>
      </c>
      <c r="C143" s="238">
        <v>43684</v>
      </c>
      <c r="D143" s="237" t="s">
        <v>309</v>
      </c>
    </row>
    <row r="144" spans="1:4" ht="18" customHeight="1">
      <c r="A144" s="508"/>
      <c r="B144" s="236" t="s">
        <v>270</v>
      </c>
      <c r="C144" s="238">
        <v>43719</v>
      </c>
      <c r="D144" s="237" t="s">
        <v>309</v>
      </c>
    </row>
    <row r="145" spans="1:4" ht="18" customHeight="1">
      <c r="A145" s="508"/>
      <c r="B145" s="236" t="s">
        <v>270</v>
      </c>
      <c r="C145" s="238">
        <v>43747</v>
      </c>
      <c r="D145" s="237" t="s">
        <v>309</v>
      </c>
    </row>
    <row r="146" spans="1:4" ht="18" customHeight="1">
      <c r="A146" s="508"/>
      <c r="B146" s="236" t="s">
        <v>270</v>
      </c>
      <c r="C146" s="238">
        <v>43782</v>
      </c>
      <c r="D146" s="237" t="s">
        <v>309</v>
      </c>
    </row>
    <row r="147" spans="1:4" ht="18" customHeight="1">
      <c r="A147" s="509"/>
      <c r="B147" s="236" t="s">
        <v>270</v>
      </c>
      <c r="C147" s="238">
        <v>43810</v>
      </c>
      <c r="D147" s="237" t="s">
        <v>309</v>
      </c>
    </row>
    <row r="150" spans="1:5" ht="15">
      <c r="A150" s="2" t="s">
        <v>75</v>
      </c>
      <c r="B150" s="67"/>
      <c r="C150" s="67"/>
      <c r="D150" s="68"/>
      <c r="E150" s="68"/>
    </row>
  </sheetData>
  <sheetProtection/>
  <mergeCells count="18">
    <mergeCell ref="D29:D32"/>
    <mergeCell ref="F29:F32"/>
    <mergeCell ref="A115:F117"/>
    <mergeCell ref="A136:A147"/>
    <mergeCell ref="A123:A134"/>
    <mergeCell ref="A119:F119"/>
    <mergeCell ref="A34:F34"/>
    <mergeCell ref="A29:A32"/>
    <mergeCell ref="B29:B32"/>
    <mergeCell ref="A1:F1"/>
    <mergeCell ref="A3:F3"/>
    <mergeCell ref="A5:F5"/>
    <mergeCell ref="A17:F17"/>
    <mergeCell ref="A26:F26"/>
    <mergeCell ref="A8:A13"/>
    <mergeCell ref="A20:E22"/>
    <mergeCell ref="F8:F12"/>
    <mergeCell ref="D8:E13"/>
  </mergeCells>
  <hyperlinks>
    <hyperlink ref="A20:E22" r:id="rId1" display="I dati relativi agli interventi di manutenzione sugli impianti di abbattimento degli inquinanti sono riportati nel &quot;Registro di Esercizio Impianti di Abbattimento&quot; e nel &quot;Registro Manutenzione Degli Impianti di Abbattimento&quot; allegati in copia al presente "/>
  </hyperlinks>
  <printOptions/>
  <pageMargins left="0.3937007874015748" right="0.3937007874015748" top="0.7086614173228347" bottom="0.7086614173228347" header="0.3937007874015748" footer="0.3937007874015748"/>
  <pageSetup fitToHeight="0" fitToWidth="1" horizontalDpi="600" verticalDpi="600" orientation="landscape" pageOrder="overThenDown" paperSize="9" scale="1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Piranese</dc:creator>
  <cp:keywords/>
  <dc:description/>
  <cp:lastModifiedBy>EMMA FARINA</cp:lastModifiedBy>
  <cp:lastPrinted>2019-01-16T15:02:27Z</cp:lastPrinted>
  <dcterms:created xsi:type="dcterms:W3CDTF">2008-09-08T18:05:56Z</dcterms:created>
  <dcterms:modified xsi:type="dcterms:W3CDTF">2020-08-13T09:53:33Z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file>